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O:\CER-SHARE\_Admin\CRB Calendars\External CRB Timeline Planner\"/>
    </mc:Choice>
  </mc:AlternateContent>
  <xr:revisionPtr revIDLastSave="0" documentId="8_{BC5ACBBC-5A40-4A78-87BB-65AED8508DED}" xr6:coauthVersionLast="47" xr6:coauthVersionMax="47" xr10:uidLastSave="{00000000-0000-0000-0000-000000000000}"/>
  <bookViews>
    <workbookView xWindow="-110" yWindow="-110" windowWidth="19420" windowHeight="10420" xr2:uid="{00000000-000D-0000-FFFF-FFFF00000000}"/>
  </bookViews>
  <sheets>
    <sheet name="Planner" sheetId="1" r:id="rId1"/>
    <sheet name="Hidden" sheetId="2" state="veryHidden" r:id="rId2"/>
    <sheet name="Notes" sheetId="4" state="hidden" r:id="rId3"/>
  </sheets>
  <definedNames>
    <definedName name="col_num">MATCH(Pathway,tb_pathway_event[#Headers],0)</definedName>
    <definedName name="col_tot">INDEX(tb_pathway_event[#All],,col_num)</definedName>
    <definedName name="FY_List">Hidden!$C$55:$C$434</definedName>
    <definedName name="lt_event">INDEX(tb_pathway_event[],1,col_num) : INDEX(tb_pathway_event[#All],COUNTA(col_tot),col_num)</definedName>
    <definedName name="lt_pathways">tb_pathway_event[#Headers]</definedName>
    <definedName name="METADATA">Planner!$D$9:$F$31</definedName>
    <definedName name="Pathway">Planner!$F$11</definedName>
    <definedName name="talbe_ex">tb_pathway_event[#All]</definedName>
    <definedName name="timeline_ref">Hidden!$J$3:$AA$3</definedName>
    <definedName name="Timelines">Hidden!$J$3:$AA$35</definedName>
    <definedName name="xyz1">Planner!$U$902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M8" i="1"/>
  <c r="M9" i="1"/>
  <c r="G12" i="1"/>
  <c r="AL4" i="2"/>
  <c r="AL5" i="2"/>
  <c r="AL3" i="2"/>
  <c r="D12" i="1"/>
  <c r="D17" i="1"/>
  <c r="G17" i="1" s="1"/>
  <c r="D2" i="1"/>
  <c r="D14" i="1"/>
  <c r="D71" i="1"/>
  <c r="D69" i="1" s="1"/>
  <c r="C37" i="1" s="1"/>
  <c r="AG4" i="2"/>
  <c r="F8" i="1" l="1"/>
  <c r="D72" i="1"/>
  <c r="D42" i="1" l="1"/>
  <c r="D41" i="1"/>
  <c r="C432" i="2"/>
  <c r="C433" i="2" s="1"/>
  <c r="C434" i="2" s="1"/>
  <c r="C426" i="2"/>
  <c r="C427" i="2" s="1"/>
  <c r="C428" i="2" s="1"/>
  <c r="C429" i="2" s="1"/>
  <c r="C430" i="2" s="1"/>
  <c r="C431" i="2" s="1"/>
  <c r="C421" i="2"/>
  <c r="C422" i="2" s="1"/>
  <c r="C423" i="2" s="1"/>
  <c r="C424" i="2" s="1"/>
  <c r="C425" i="2" s="1"/>
  <c r="C418" i="2"/>
  <c r="C419" i="2" s="1"/>
  <c r="C420" i="2" s="1"/>
  <c r="C414" i="2"/>
  <c r="C415" i="2" s="1"/>
  <c r="C416" i="2" s="1"/>
  <c r="C417" i="2" s="1"/>
  <c r="C409" i="2"/>
  <c r="C410" i="2" s="1"/>
  <c r="C411" i="2" s="1"/>
  <c r="C412" i="2" s="1"/>
  <c r="C413" i="2" s="1"/>
  <c r="C323" i="2"/>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56" i="2"/>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55" i="2"/>
  <c r="T44" i="1"/>
  <c r="T46" i="1" s="1"/>
  <c r="T48" i="1" s="1"/>
  <c r="T43" i="1"/>
  <c r="T45" i="1" s="1"/>
  <c r="U42" i="1"/>
  <c r="U41" i="1"/>
  <c r="T41" i="2"/>
  <c r="T42" i="2"/>
  <c r="T43" i="2"/>
  <c r="T44" i="2"/>
  <c r="T45" i="2"/>
  <c r="T46" i="2"/>
  <c r="T47" i="2"/>
  <c r="T48" i="2"/>
  <c r="T49" i="2"/>
  <c r="T50" i="2"/>
  <c r="T51" i="2"/>
  <c r="T52" i="2"/>
  <c r="T53" i="2"/>
  <c r="T54" i="2"/>
  <c r="T55" i="2"/>
  <c r="T56" i="2"/>
  <c r="T57" i="2"/>
  <c r="T58" i="2"/>
  <c r="T59" i="2"/>
  <c r="T60" i="2"/>
  <c r="T61" i="2"/>
  <c r="T40" i="2"/>
  <c r="D40" i="1"/>
  <c r="U44" i="1" l="1"/>
  <c r="U43" i="1"/>
  <c r="U45" i="1"/>
  <c r="T47" i="1"/>
  <c r="T50" i="1"/>
  <c r="U48" i="1"/>
  <c r="U46" i="1"/>
  <c r="T52" i="1" l="1"/>
  <c r="U50" i="1"/>
  <c r="T49" i="1"/>
  <c r="U47" i="1"/>
  <c r="AE12" i="2"/>
  <c r="AE5" i="2"/>
  <c r="AE2" i="2" s="1" a="1"/>
  <c r="AE2" i="2" s="1"/>
  <c r="AF2" i="2" s="1"/>
  <c r="AE11" i="2"/>
  <c r="AE10" i="2"/>
  <c r="AI16" i="2"/>
  <c r="AI15" i="2"/>
  <c r="AI14" i="2"/>
  <c r="AI13" i="2"/>
  <c r="AI11" i="2"/>
  <c r="AI12" i="2"/>
  <c r="AI10" i="2"/>
  <c r="AG5" i="2"/>
  <c r="AG6" i="2"/>
  <c r="AG7" i="2"/>
  <c r="AG3" i="2"/>
  <c r="AI4" i="2"/>
  <c r="AI5" i="2"/>
  <c r="AI6" i="2"/>
  <c r="AI7" i="2"/>
  <c r="AI8" i="2"/>
  <c r="AI9" i="2"/>
  <c r="AI3" i="2"/>
  <c r="T54" i="1" l="1"/>
  <c r="U52" i="1"/>
  <c r="U49" i="1"/>
  <c r="T51" i="1"/>
  <c r="AE9" i="2"/>
  <c r="AE8" i="2"/>
  <c r="T56" i="1" l="1"/>
  <c r="U54" i="1"/>
  <c r="T53" i="1"/>
  <c r="U51" i="1"/>
  <c r="AE14" i="2"/>
  <c r="AE13" i="2"/>
  <c r="AE15" i="2"/>
  <c r="AE6" i="2"/>
  <c r="AE7" i="2"/>
  <c r="AE16" i="2"/>
  <c r="U53" i="1" l="1"/>
  <c r="T55" i="1"/>
  <c r="T58" i="1"/>
  <c r="U56" i="1"/>
  <c r="AK2" i="2"/>
  <c r="AG2" i="2"/>
  <c r="T60" i="1" l="1"/>
  <c r="U58" i="1"/>
  <c r="T57" i="1"/>
  <c r="U55" i="1"/>
  <c r="AK3" i="2"/>
  <c r="C65" i="1" l="1"/>
  <c r="D49" i="1"/>
  <c r="D57" i="1"/>
  <c r="D61" i="1"/>
  <c r="D54" i="1"/>
  <c r="D63" i="1"/>
  <c r="M63" i="1" s="1"/>
  <c r="D56" i="1"/>
  <c r="D50" i="1"/>
  <c r="D58" i="1"/>
  <c r="D46" i="1"/>
  <c r="D62" i="1"/>
  <c r="M62" i="1" s="1"/>
  <c r="D48" i="1"/>
  <c r="D43" i="1"/>
  <c r="D51" i="1"/>
  <c r="D59" i="1"/>
  <c r="D53" i="1"/>
  <c r="D55" i="1"/>
  <c r="D44" i="1"/>
  <c r="D52" i="1"/>
  <c r="D60" i="1"/>
  <c r="D45" i="1"/>
  <c r="D47" i="1"/>
  <c r="D64" i="1"/>
  <c r="M64" i="1" s="1"/>
  <c r="T62" i="1"/>
  <c r="U60" i="1"/>
  <c r="U57" i="1"/>
  <c r="T59" i="1"/>
  <c r="AK4" i="2"/>
  <c r="C41" i="1"/>
  <c r="N63" i="1" l="1"/>
  <c r="F63" i="1" s="1"/>
  <c r="E63" i="1"/>
  <c r="N62" i="1"/>
  <c r="E64" i="1"/>
  <c r="N64" i="1"/>
  <c r="T61" i="1"/>
  <c r="U59" i="1"/>
  <c r="T64" i="1"/>
  <c r="U62" i="1"/>
  <c r="C39" i="1"/>
  <c r="C38" i="1"/>
  <c r="F64" i="1" l="1"/>
  <c r="T66" i="1"/>
  <c r="U64" i="1"/>
  <c r="U61" i="1"/>
  <c r="T63" i="1"/>
  <c r="T65" i="1" l="1"/>
  <c r="U63" i="1"/>
  <c r="T68" i="1"/>
  <c r="U66" i="1"/>
  <c r="T70" i="1" l="1"/>
  <c r="U68" i="1"/>
  <c r="U65" i="1"/>
  <c r="T67" i="1"/>
  <c r="T69" i="1" l="1"/>
  <c r="U67" i="1"/>
  <c r="T72" i="1"/>
  <c r="U70" i="1"/>
  <c r="T74" i="1" l="1"/>
  <c r="U72" i="1"/>
  <c r="U69" i="1"/>
  <c r="T71" i="1"/>
  <c r="T73" i="1" l="1"/>
  <c r="U71" i="1"/>
  <c r="T76" i="1"/>
  <c r="U74" i="1"/>
  <c r="U73" i="1" l="1"/>
  <c r="T75" i="1"/>
  <c r="T78" i="1"/>
  <c r="U76" i="1"/>
  <c r="T80" i="1" l="1"/>
  <c r="U78" i="1"/>
  <c r="T77" i="1"/>
  <c r="U75" i="1"/>
  <c r="T82" i="1" l="1"/>
  <c r="U80" i="1"/>
  <c r="U77" i="1"/>
  <c r="T79" i="1"/>
  <c r="T84" i="1" l="1"/>
  <c r="U82" i="1"/>
  <c r="T81" i="1"/>
  <c r="U79" i="1"/>
  <c r="U81" i="1" l="1"/>
  <c r="T83" i="1"/>
  <c r="T86" i="1"/>
  <c r="U84" i="1"/>
  <c r="T88" i="1" l="1"/>
  <c r="U86" i="1"/>
  <c r="T85" i="1"/>
  <c r="U83" i="1"/>
  <c r="U85" i="1" l="1"/>
  <c r="T87" i="1"/>
  <c r="T90" i="1"/>
  <c r="U88" i="1"/>
  <c r="T92" i="1" l="1"/>
  <c r="U90" i="1"/>
  <c r="T89" i="1"/>
  <c r="U87" i="1"/>
  <c r="U89" i="1" l="1"/>
  <c r="T91" i="1"/>
  <c r="T94" i="1"/>
  <c r="U92" i="1"/>
  <c r="T96" i="1" l="1"/>
  <c r="U94" i="1"/>
  <c r="U91" i="1"/>
  <c r="T93" i="1"/>
  <c r="U93" i="1" l="1"/>
  <c r="T95" i="1"/>
  <c r="T98" i="1"/>
  <c r="U96" i="1"/>
  <c r="T100" i="1" l="1"/>
  <c r="U98" i="1"/>
  <c r="T97" i="1"/>
  <c r="U95" i="1"/>
  <c r="U97" i="1" l="1"/>
  <c r="T99" i="1"/>
  <c r="T102" i="1"/>
  <c r="U100" i="1"/>
  <c r="T104" i="1" l="1"/>
  <c r="U102" i="1"/>
  <c r="T101" i="1"/>
  <c r="U99" i="1"/>
  <c r="T106" i="1" l="1"/>
  <c r="U104" i="1"/>
  <c r="U101" i="1"/>
  <c r="T103" i="1"/>
  <c r="U103" i="1" l="1"/>
  <c r="T105" i="1"/>
  <c r="T108" i="1"/>
  <c r="U106" i="1"/>
  <c r="T110" i="1" l="1"/>
  <c r="U108" i="1"/>
  <c r="U105" i="1"/>
  <c r="T107" i="1"/>
  <c r="U107" i="1" l="1"/>
  <c r="T109" i="1"/>
  <c r="T112" i="1"/>
  <c r="U110" i="1"/>
  <c r="T114" i="1" l="1"/>
  <c r="U112" i="1"/>
  <c r="U109" i="1"/>
  <c r="T111" i="1"/>
  <c r="T113" i="1" l="1"/>
  <c r="U111" i="1"/>
  <c r="T116" i="1"/>
  <c r="U114" i="1"/>
  <c r="T118" i="1" l="1"/>
  <c r="U116" i="1"/>
  <c r="U113" i="1"/>
  <c r="T115" i="1"/>
  <c r="U115" i="1" l="1"/>
  <c r="T117" i="1"/>
  <c r="T120" i="1"/>
  <c r="U118" i="1"/>
  <c r="T122" i="1" l="1"/>
  <c r="U120" i="1"/>
  <c r="U117" i="1"/>
  <c r="T119" i="1"/>
  <c r="T121" i="1" l="1"/>
  <c r="U119" i="1"/>
  <c r="T124" i="1"/>
  <c r="U122" i="1"/>
  <c r="T126" i="1" l="1"/>
  <c r="U124" i="1"/>
  <c r="U121" i="1"/>
  <c r="T123" i="1"/>
  <c r="U123" i="1" l="1"/>
  <c r="T125" i="1"/>
  <c r="T128" i="1"/>
  <c r="U126" i="1"/>
  <c r="T130" i="1" l="1"/>
  <c r="U128" i="1"/>
  <c r="T127" i="1"/>
  <c r="U125" i="1"/>
  <c r="T129" i="1" l="1"/>
  <c r="U127" i="1"/>
  <c r="T132" i="1"/>
  <c r="U130" i="1"/>
  <c r="T134" i="1" l="1"/>
  <c r="U132" i="1"/>
  <c r="T131" i="1"/>
  <c r="U129" i="1"/>
  <c r="T133" i="1" l="1"/>
  <c r="U131" i="1"/>
  <c r="T136" i="1"/>
  <c r="U134" i="1"/>
  <c r="T138" i="1" l="1"/>
  <c r="U136" i="1"/>
  <c r="T135" i="1"/>
  <c r="U133" i="1"/>
  <c r="T137" i="1" l="1"/>
  <c r="U135" i="1"/>
  <c r="T140" i="1"/>
  <c r="U138" i="1"/>
  <c r="T142" i="1" l="1"/>
  <c r="U140" i="1"/>
  <c r="T139" i="1"/>
  <c r="U137" i="1"/>
  <c r="U139" i="1" l="1"/>
  <c r="T141" i="1"/>
  <c r="T144" i="1"/>
  <c r="U142" i="1"/>
  <c r="T146" i="1" l="1"/>
  <c r="U144" i="1"/>
  <c r="T143" i="1"/>
  <c r="U141" i="1"/>
  <c r="T145" i="1" l="1"/>
  <c r="U143" i="1"/>
  <c r="T148" i="1"/>
  <c r="U146" i="1"/>
  <c r="T150" i="1" l="1"/>
  <c r="U148" i="1"/>
  <c r="T147" i="1"/>
  <c r="U145" i="1"/>
  <c r="T149" i="1" l="1"/>
  <c r="U147" i="1"/>
  <c r="T152" i="1"/>
  <c r="U150" i="1"/>
  <c r="T154" i="1" l="1"/>
  <c r="U152" i="1"/>
  <c r="T151" i="1"/>
  <c r="U149" i="1"/>
  <c r="U151" i="1" l="1"/>
  <c r="T153" i="1"/>
  <c r="T156" i="1"/>
  <c r="U154" i="1"/>
  <c r="T158" i="1" l="1"/>
  <c r="U156" i="1"/>
  <c r="T155" i="1"/>
  <c r="U153" i="1"/>
  <c r="U155" i="1" l="1"/>
  <c r="T157" i="1"/>
  <c r="T160" i="1"/>
  <c r="U158" i="1"/>
  <c r="T162" i="1" l="1"/>
  <c r="U160" i="1"/>
  <c r="T159" i="1"/>
  <c r="U157" i="1"/>
  <c r="U159" i="1" l="1"/>
  <c r="T161" i="1"/>
  <c r="T164" i="1"/>
  <c r="U162" i="1"/>
  <c r="T166" i="1" l="1"/>
  <c r="U164" i="1"/>
  <c r="T163" i="1"/>
  <c r="U161" i="1"/>
  <c r="U163" i="1" l="1"/>
  <c r="T165" i="1"/>
  <c r="T168" i="1"/>
  <c r="U166" i="1"/>
  <c r="T170" i="1" l="1"/>
  <c r="U168" i="1"/>
  <c r="T167" i="1"/>
  <c r="U165" i="1"/>
  <c r="U167" i="1" l="1"/>
  <c r="T169" i="1"/>
  <c r="T172" i="1"/>
  <c r="U170" i="1"/>
  <c r="T174" i="1" l="1"/>
  <c r="U172" i="1"/>
  <c r="T171" i="1"/>
  <c r="U169" i="1"/>
  <c r="U171" i="1" l="1"/>
  <c r="T173" i="1"/>
  <c r="T176" i="1"/>
  <c r="U174" i="1"/>
  <c r="T178" i="1" l="1"/>
  <c r="U176" i="1"/>
  <c r="T175" i="1"/>
  <c r="U173" i="1"/>
  <c r="U175" i="1" l="1"/>
  <c r="T177" i="1"/>
  <c r="T180" i="1"/>
  <c r="U178" i="1"/>
  <c r="T182" i="1" l="1"/>
  <c r="U180" i="1"/>
  <c r="T179" i="1"/>
  <c r="U177" i="1"/>
  <c r="U179" i="1" l="1"/>
  <c r="T181" i="1"/>
  <c r="T184" i="1"/>
  <c r="U182" i="1"/>
  <c r="T186" i="1" l="1"/>
  <c r="U184" i="1"/>
  <c r="T183" i="1"/>
  <c r="U181" i="1"/>
  <c r="U183" i="1" l="1"/>
  <c r="T185" i="1"/>
  <c r="T188" i="1"/>
  <c r="U186" i="1"/>
  <c r="T190" i="1" l="1"/>
  <c r="U188" i="1"/>
  <c r="T187" i="1"/>
  <c r="U185" i="1"/>
  <c r="U187" i="1" l="1"/>
  <c r="T189" i="1"/>
  <c r="T192" i="1"/>
  <c r="U190" i="1"/>
  <c r="T194" i="1" l="1"/>
  <c r="U192" i="1"/>
  <c r="T191" i="1"/>
  <c r="U189" i="1"/>
  <c r="U191" i="1" l="1"/>
  <c r="T193" i="1"/>
  <c r="T196" i="1"/>
  <c r="U194" i="1"/>
  <c r="T198" i="1" l="1"/>
  <c r="U196" i="1"/>
  <c r="T195" i="1"/>
  <c r="U193" i="1"/>
  <c r="U195" i="1" l="1"/>
  <c r="T197" i="1"/>
  <c r="T200" i="1"/>
  <c r="U198" i="1"/>
  <c r="T202" i="1" l="1"/>
  <c r="U200" i="1"/>
  <c r="T199" i="1"/>
  <c r="U197" i="1"/>
  <c r="U199" i="1" l="1"/>
  <c r="T201" i="1"/>
  <c r="T204" i="1"/>
  <c r="U202" i="1"/>
  <c r="T206" i="1" l="1"/>
  <c r="U204" i="1"/>
  <c r="T203" i="1"/>
  <c r="U201" i="1"/>
  <c r="U203" i="1" l="1"/>
  <c r="T205" i="1"/>
  <c r="T208" i="1"/>
  <c r="U206" i="1"/>
  <c r="T210" i="1" l="1"/>
  <c r="U208" i="1"/>
  <c r="T207" i="1"/>
  <c r="U205" i="1"/>
  <c r="U207" i="1" l="1"/>
  <c r="T209" i="1"/>
  <c r="T212" i="1"/>
  <c r="U210" i="1"/>
  <c r="T214" i="1" l="1"/>
  <c r="U212" i="1"/>
  <c r="T211" i="1"/>
  <c r="U209" i="1"/>
  <c r="U211" i="1" l="1"/>
  <c r="T213" i="1"/>
  <c r="T216" i="1"/>
  <c r="U214" i="1"/>
  <c r="T218" i="1" l="1"/>
  <c r="U216" i="1"/>
  <c r="T215" i="1"/>
  <c r="U213" i="1"/>
  <c r="U215" i="1" l="1"/>
  <c r="T217" i="1"/>
  <c r="T220" i="1"/>
  <c r="U218" i="1"/>
  <c r="T222" i="1" l="1"/>
  <c r="U220" i="1"/>
  <c r="T219" i="1"/>
  <c r="U217" i="1"/>
  <c r="U219" i="1" l="1"/>
  <c r="T221" i="1"/>
  <c r="T224" i="1"/>
  <c r="U222" i="1"/>
  <c r="T226" i="1" l="1"/>
  <c r="U224" i="1"/>
  <c r="T223" i="1"/>
  <c r="U221" i="1"/>
  <c r="U223" i="1" l="1"/>
  <c r="T225" i="1"/>
  <c r="T228" i="1"/>
  <c r="U226" i="1"/>
  <c r="T230" i="1" l="1"/>
  <c r="U228" i="1"/>
  <c r="T227" i="1"/>
  <c r="U225" i="1"/>
  <c r="U227" i="1" l="1"/>
  <c r="T229" i="1"/>
  <c r="T232" i="1"/>
  <c r="U230" i="1"/>
  <c r="T234" i="1" l="1"/>
  <c r="U232" i="1"/>
  <c r="T231" i="1"/>
  <c r="U229" i="1"/>
  <c r="U231" i="1" l="1"/>
  <c r="T233" i="1"/>
  <c r="T236" i="1"/>
  <c r="U234" i="1"/>
  <c r="T238" i="1" l="1"/>
  <c r="U236" i="1"/>
  <c r="T235" i="1"/>
  <c r="U233" i="1"/>
  <c r="U235" i="1" l="1"/>
  <c r="T237" i="1"/>
  <c r="T240" i="1"/>
  <c r="U238" i="1"/>
  <c r="T242" i="1" l="1"/>
  <c r="U240" i="1"/>
  <c r="T239" i="1"/>
  <c r="U237" i="1"/>
  <c r="U239" i="1" l="1"/>
  <c r="T241" i="1"/>
  <c r="T244" i="1"/>
  <c r="U242" i="1"/>
  <c r="T246" i="1" l="1"/>
  <c r="U244" i="1"/>
  <c r="T243" i="1"/>
  <c r="U241" i="1"/>
  <c r="U243" i="1" l="1"/>
  <c r="T245" i="1"/>
  <c r="T248" i="1"/>
  <c r="U246" i="1"/>
  <c r="T250" i="1" l="1"/>
  <c r="U248" i="1"/>
  <c r="T247" i="1"/>
  <c r="U245" i="1"/>
  <c r="U247" i="1" l="1"/>
  <c r="T249" i="1"/>
  <c r="T252" i="1"/>
  <c r="U250" i="1"/>
  <c r="T254" i="1" l="1"/>
  <c r="U252" i="1"/>
  <c r="T251" i="1"/>
  <c r="U249" i="1"/>
  <c r="U251" i="1" l="1"/>
  <c r="T253" i="1"/>
  <c r="T256" i="1"/>
  <c r="U254" i="1"/>
  <c r="T258" i="1" l="1"/>
  <c r="U256" i="1"/>
  <c r="T255" i="1"/>
  <c r="U253" i="1"/>
  <c r="U255" i="1" l="1"/>
  <c r="T257" i="1"/>
  <c r="T260" i="1"/>
  <c r="U258" i="1"/>
  <c r="T262" i="1" l="1"/>
  <c r="U260" i="1"/>
  <c r="T259" i="1"/>
  <c r="U257" i="1"/>
  <c r="U259" i="1" l="1"/>
  <c r="T261" i="1"/>
  <c r="T264" i="1"/>
  <c r="U262" i="1"/>
  <c r="T266" i="1" l="1"/>
  <c r="U264" i="1"/>
  <c r="T263" i="1"/>
  <c r="U261" i="1"/>
  <c r="U263" i="1" l="1"/>
  <c r="T265" i="1"/>
  <c r="T268" i="1"/>
  <c r="U266" i="1"/>
  <c r="T270" i="1" l="1"/>
  <c r="U268" i="1"/>
  <c r="T267" i="1"/>
  <c r="U265" i="1"/>
  <c r="U267" i="1" l="1"/>
  <c r="T269" i="1"/>
  <c r="T272" i="1"/>
  <c r="U270" i="1"/>
  <c r="T274" i="1" l="1"/>
  <c r="U272" i="1"/>
  <c r="T271" i="1"/>
  <c r="U269" i="1"/>
  <c r="U271" i="1" l="1"/>
  <c r="T273" i="1"/>
  <c r="T276" i="1"/>
  <c r="U274" i="1"/>
  <c r="T278" i="1" l="1"/>
  <c r="U276" i="1"/>
  <c r="T275" i="1"/>
  <c r="U273" i="1"/>
  <c r="U275" i="1" l="1"/>
  <c r="T277" i="1"/>
  <c r="T280" i="1"/>
  <c r="U278" i="1"/>
  <c r="T282" i="1" l="1"/>
  <c r="U280" i="1"/>
  <c r="T279" i="1"/>
  <c r="U277" i="1"/>
  <c r="U279" i="1" l="1"/>
  <c r="T281" i="1"/>
  <c r="T284" i="1"/>
  <c r="U282" i="1"/>
  <c r="T286" i="1" l="1"/>
  <c r="U284" i="1"/>
  <c r="T283" i="1"/>
  <c r="U281" i="1"/>
  <c r="U283" i="1" l="1"/>
  <c r="T285" i="1"/>
  <c r="T288" i="1"/>
  <c r="U286" i="1"/>
  <c r="T290" i="1" l="1"/>
  <c r="U288" i="1"/>
  <c r="T287" i="1"/>
  <c r="U285" i="1"/>
  <c r="U287" i="1" l="1"/>
  <c r="T289" i="1"/>
  <c r="T292" i="1"/>
  <c r="U290" i="1"/>
  <c r="T294" i="1" l="1"/>
  <c r="U292" i="1"/>
  <c r="T291" i="1"/>
  <c r="U289" i="1"/>
  <c r="U291" i="1" l="1"/>
  <c r="T293" i="1"/>
  <c r="T296" i="1"/>
  <c r="U294" i="1"/>
  <c r="T298" i="1" l="1"/>
  <c r="U296" i="1"/>
  <c r="T295" i="1"/>
  <c r="U293" i="1"/>
  <c r="U295" i="1" l="1"/>
  <c r="T297" i="1"/>
  <c r="T300" i="1"/>
  <c r="U298" i="1"/>
  <c r="T302" i="1" l="1"/>
  <c r="U300" i="1"/>
  <c r="T299" i="1"/>
  <c r="U297" i="1"/>
  <c r="U299" i="1" l="1"/>
  <c r="T301" i="1"/>
  <c r="T304" i="1"/>
  <c r="U302" i="1"/>
  <c r="T306" i="1" l="1"/>
  <c r="U304" i="1"/>
  <c r="T303" i="1"/>
  <c r="U301" i="1"/>
  <c r="U303" i="1" l="1"/>
  <c r="T305" i="1"/>
  <c r="T308" i="1"/>
  <c r="U306" i="1"/>
  <c r="T310" i="1" l="1"/>
  <c r="U308" i="1"/>
  <c r="T307" i="1"/>
  <c r="U305" i="1"/>
  <c r="U307" i="1" l="1"/>
  <c r="T309" i="1"/>
  <c r="T312" i="1"/>
  <c r="U310" i="1"/>
  <c r="T314" i="1" l="1"/>
  <c r="U312" i="1"/>
  <c r="T311" i="1"/>
  <c r="U309" i="1"/>
  <c r="U311" i="1" l="1"/>
  <c r="T313" i="1"/>
  <c r="T316" i="1"/>
  <c r="U314" i="1"/>
  <c r="T318" i="1" l="1"/>
  <c r="U316" i="1"/>
  <c r="T315" i="1"/>
  <c r="U313" i="1"/>
  <c r="U315" i="1" l="1"/>
  <c r="T317" i="1"/>
  <c r="T320" i="1"/>
  <c r="U318" i="1"/>
  <c r="T322" i="1" l="1"/>
  <c r="U320" i="1"/>
  <c r="T319" i="1"/>
  <c r="U317" i="1"/>
  <c r="U319" i="1" l="1"/>
  <c r="T321" i="1"/>
  <c r="T324" i="1"/>
  <c r="U322" i="1"/>
  <c r="T326" i="1" l="1"/>
  <c r="U324" i="1"/>
  <c r="T323" i="1"/>
  <c r="U321" i="1"/>
  <c r="U323" i="1" l="1"/>
  <c r="T325" i="1"/>
  <c r="T328" i="1"/>
  <c r="U326" i="1"/>
  <c r="T330" i="1" l="1"/>
  <c r="U328" i="1"/>
  <c r="T327" i="1"/>
  <c r="U325" i="1"/>
  <c r="U327" i="1" l="1"/>
  <c r="T329" i="1"/>
  <c r="T332" i="1"/>
  <c r="U330" i="1"/>
  <c r="T334" i="1" l="1"/>
  <c r="U332" i="1"/>
  <c r="T331" i="1"/>
  <c r="U329" i="1"/>
  <c r="U331" i="1" l="1"/>
  <c r="T333" i="1"/>
  <c r="T336" i="1"/>
  <c r="U334" i="1"/>
  <c r="T338" i="1" l="1"/>
  <c r="U336" i="1"/>
  <c r="T335" i="1"/>
  <c r="U333" i="1"/>
  <c r="U335" i="1" l="1"/>
  <c r="T337" i="1"/>
  <c r="T340" i="1"/>
  <c r="U338" i="1"/>
  <c r="T342" i="1" l="1"/>
  <c r="U340" i="1"/>
  <c r="T339" i="1"/>
  <c r="U337" i="1"/>
  <c r="U339" i="1" l="1"/>
  <c r="T341" i="1"/>
  <c r="T344" i="1"/>
  <c r="U342" i="1"/>
  <c r="T346" i="1" l="1"/>
  <c r="U344" i="1"/>
  <c r="T343" i="1"/>
  <c r="U341" i="1"/>
  <c r="U343" i="1" l="1"/>
  <c r="T345" i="1"/>
  <c r="T348" i="1"/>
  <c r="U346" i="1"/>
  <c r="T350" i="1" l="1"/>
  <c r="U348" i="1"/>
  <c r="T347" i="1"/>
  <c r="U345" i="1"/>
  <c r="U347" i="1" l="1"/>
  <c r="T349" i="1"/>
  <c r="T352" i="1"/>
  <c r="U350" i="1"/>
  <c r="T354" i="1" l="1"/>
  <c r="U352" i="1"/>
  <c r="T351" i="1"/>
  <c r="U349" i="1"/>
  <c r="U351" i="1" l="1"/>
  <c r="T353" i="1"/>
  <c r="T356" i="1"/>
  <c r="U354" i="1"/>
  <c r="T358" i="1" l="1"/>
  <c r="U356" i="1"/>
  <c r="T355" i="1"/>
  <c r="U353" i="1"/>
  <c r="U355" i="1" l="1"/>
  <c r="T357" i="1"/>
  <c r="T360" i="1"/>
  <c r="U358" i="1"/>
  <c r="T362" i="1" l="1"/>
  <c r="U360" i="1"/>
  <c r="T359" i="1"/>
  <c r="U357" i="1"/>
  <c r="U359" i="1" l="1"/>
  <c r="T361" i="1"/>
  <c r="T364" i="1"/>
  <c r="U362" i="1"/>
  <c r="T366" i="1" l="1"/>
  <c r="U364" i="1"/>
  <c r="T363" i="1"/>
  <c r="U361" i="1"/>
  <c r="U363" i="1" l="1"/>
  <c r="T365" i="1"/>
  <c r="T368" i="1"/>
  <c r="U366" i="1"/>
  <c r="T370" i="1" l="1"/>
  <c r="U368" i="1"/>
  <c r="T367" i="1"/>
  <c r="U365" i="1"/>
  <c r="U367" i="1" l="1"/>
  <c r="T369" i="1"/>
  <c r="T372" i="1"/>
  <c r="U370" i="1"/>
  <c r="T374" i="1" l="1"/>
  <c r="U372" i="1"/>
  <c r="T371" i="1"/>
  <c r="U369" i="1"/>
  <c r="U371" i="1" l="1"/>
  <c r="T373" i="1"/>
  <c r="T376" i="1"/>
  <c r="U374" i="1"/>
  <c r="T378" i="1" l="1"/>
  <c r="U376" i="1"/>
  <c r="T375" i="1"/>
  <c r="U373" i="1"/>
  <c r="U375" i="1" l="1"/>
  <c r="T377" i="1"/>
  <c r="T380" i="1"/>
  <c r="U378" i="1"/>
  <c r="T382" i="1" l="1"/>
  <c r="U380" i="1"/>
  <c r="T379" i="1"/>
  <c r="U377" i="1"/>
  <c r="U379" i="1" l="1"/>
  <c r="T381" i="1"/>
  <c r="T384" i="1"/>
  <c r="U382" i="1"/>
  <c r="T386" i="1" l="1"/>
  <c r="U384" i="1"/>
  <c r="T383" i="1"/>
  <c r="U381" i="1"/>
  <c r="U383" i="1" l="1"/>
  <c r="T385" i="1"/>
  <c r="T388" i="1"/>
  <c r="U386" i="1"/>
  <c r="T390" i="1" l="1"/>
  <c r="U388" i="1"/>
  <c r="T387" i="1"/>
  <c r="U385" i="1"/>
  <c r="U387" i="1" l="1"/>
  <c r="T389" i="1"/>
  <c r="T392" i="1"/>
  <c r="U390" i="1"/>
  <c r="T394" i="1" l="1"/>
  <c r="U392" i="1"/>
  <c r="T391" i="1"/>
  <c r="U389" i="1"/>
  <c r="U391" i="1" l="1"/>
  <c r="T393" i="1"/>
  <c r="U394" i="1"/>
  <c r="T396" i="1"/>
  <c r="U396" i="1" l="1"/>
  <c r="T398" i="1"/>
  <c r="T395" i="1"/>
  <c r="U393" i="1"/>
  <c r="U395" i="1" l="1"/>
  <c r="T397" i="1"/>
  <c r="U398" i="1"/>
  <c r="T400" i="1"/>
  <c r="U400" i="1" l="1"/>
  <c r="T402" i="1"/>
  <c r="T399" i="1"/>
  <c r="U397" i="1"/>
  <c r="U399" i="1" l="1"/>
  <c r="T401" i="1"/>
  <c r="U402" i="1"/>
  <c r="T404" i="1"/>
  <c r="U404" i="1" l="1"/>
  <c r="T406" i="1"/>
  <c r="T403" i="1"/>
  <c r="U401" i="1"/>
  <c r="U403" i="1" l="1"/>
  <c r="T405" i="1"/>
  <c r="U406" i="1"/>
  <c r="T408" i="1"/>
  <c r="U408" i="1" l="1"/>
  <c r="T410" i="1"/>
  <c r="T407" i="1"/>
  <c r="U405" i="1"/>
  <c r="U407" i="1" l="1"/>
  <c r="T409" i="1"/>
  <c r="U410" i="1"/>
  <c r="T412" i="1"/>
  <c r="U412" i="1" l="1"/>
  <c r="T414" i="1"/>
  <c r="T411" i="1"/>
  <c r="U409" i="1"/>
  <c r="U411" i="1" l="1"/>
  <c r="T413" i="1"/>
  <c r="T416" i="1"/>
  <c r="U414" i="1"/>
  <c r="U416" i="1" l="1"/>
  <c r="T418" i="1"/>
  <c r="T415" i="1"/>
  <c r="U413" i="1"/>
  <c r="U415" i="1" l="1"/>
  <c r="T417" i="1"/>
  <c r="T420" i="1"/>
  <c r="U418" i="1"/>
  <c r="U420" i="1" l="1"/>
  <c r="T422" i="1"/>
  <c r="T419" i="1"/>
  <c r="U417" i="1"/>
  <c r="U419" i="1" l="1"/>
  <c r="T421" i="1"/>
  <c r="T424" i="1"/>
  <c r="U422" i="1"/>
  <c r="U424" i="1" l="1"/>
  <c r="T426" i="1"/>
  <c r="T423" i="1"/>
  <c r="U421" i="1"/>
  <c r="U423" i="1" l="1"/>
  <c r="T425" i="1"/>
  <c r="T428" i="1"/>
  <c r="U426" i="1"/>
  <c r="U428" i="1" l="1"/>
  <c r="T430" i="1"/>
  <c r="T427" i="1"/>
  <c r="U425" i="1"/>
  <c r="U427" i="1" l="1"/>
  <c r="T429" i="1"/>
  <c r="T432" i="1"/>
  <c r="U430" i="1"/>
  <c r="U432" i="1" l="1"/>
  <c r="T434" i="1"/>
  <c r="T431" i="1"/>
  <c r="U429" i="1"/>
  <c r="U431" i="1" l="1"/>
  <c r="T433" i="1"/>
  <c r="T436" i="1"/>
  <c r="U434" i="1"/>
  <c r="T438" i="1" l="1"/>
  <c r="U436" i="1"/>
  <c r="T435" i="1"/>
  <c r="U433" i="1"/>
  <c r="U435" i="1" l="1"/>
  <c r="T437" i="1"/>
  <c r="T440" i="1"/>
  <c r="U438" i="1"/>
  <c r="T442" i="1" l="1"/>
  <c r="U440" i="1"/>
  <c r="T439" i="1"/>
  <c r="U437" i="1"/>
  <c r="T441" i="1" l="1"/>
  <c r="U439" i="1"/>
  <c r="T444" i="1"/>
  <c r="U442" i="1"/>
  <c r="T446" i="1" l="1"/>
  <c r="U444" i="1"/>
  <c r="T443" i="1"/>
  <c r="U441" i="1"/>
  <c r="T445" i="1" l="1"/>
  <c r="U443" i="1"/>
  <c r="T448" i="1"/>
  <c r="U446" i="1"/>
  <c r="T450" i="1" l="1"/>
  <c r="U448" i="1"/>
  <c r="U445" i="1"/>
  <c r="T447" i="1"/>
  <c r="T449" i="1" l="1"/>
  <c r="U447" i="1"/>
  <c r="U450" i="1"/>
  <c r="T452" i="1"/>
  <c r="T454" i="1" l="1"/>
  <c r="U452" i="1"/>
  <c r="U449" i="1"/>
  <c r="T451" i="1"/>
  <c r="T453" i="1" l="1"/>
  <c r="U451" i="1"/>
  <c r="U454" i="1"/>
  <c r="T456" i="1"/>
  <c r="T458" i="1" l="1"/>
  <c r="U456" i="1"/>
  <c r="T455" i="1"/>
  <c r="U453" i="1"/>
  <c r="T457" i="1" l="1"/>
  <c r="U455" i="1"/>
  <c r="U458" i="1"/>
  <c r="T460" i="1"/>
  <c r="T462" i="1" l="1"/>
  <c r="U460" i="1"/>
  <c r="T459" i="1"/>
  <c r="U457" i="1"/>
  <c r="U459" i="1" l="1"/>
  <c r="T461" i="1"/>
  <c r="T464" i="1"/>
  <c r="U462" i="1"/>
  <c r="T466" i="1" l="1"/>
  <c r="U464" i="1"/>
  <c r="T463" i="1"/>
  <c r="U461" i="1"/>
  <c r="U463" i="1" l="1"/>
  <c r="T465" i="1"/>
  <c r="T468" i="1"/>
  <c r="U466" i="1"/>
  <c r="T470" i="1" l="1"/>
  <c r="U468" i="1"/>
  <c r="T467" i="1"/>
  <c r="U465" i="1"/>
  <c r="U467" i="1" l="1"/>
  <c r="T469" i="1"/>
  <c r="T472" i="1"/>
  <c r="U470" i="1"/>
  <c r="T474" i="1" l="1"/>
  <c r="U472" i="1"/>
  <c r="T471" i="1"/>
  <c r="U469" i="1"/>
  <c r="T473" i="1" l="1"/>
  <c r="U471" i="1"/>
  <c r="T476" i="1"/>
  <c r="U474" i="1"/>
  <c r="T478" i="1" l="1"/>
  <c r="U476" i="1"/>
  <c r="T475" i="1"/>
  <c r="U473" i="1"/>
  <c r="T477" i="1" l="1"/>
  <c r="U475" i="1"/>
  <c r="T480" i="1"/>
  <c r="U478" i="1"/>
  <c r="T482" i="1" l="1"/>
  <c r="U480" i="1"/>
  <c r="U477" i="1"/>
  <c r="T479" i="1"/>
  <c r="T481" i="1" l="1"/>
  <c r="U479" i="1"/>
  <c r="U482" i="1"/>
  <c r="T484" i="1"/>
  <c r="T486" i="1" l="1"/>
  <c r="U484" i="1"/>
  <c r="U481" i="1"/>
  <c r="T483" i="1"/>
  <c r="T485" i="1" l="1"/>
  <c r="U483" i="1"/>
  <c r="U486" i="1"/>
  <c r="T488" i="1"/>
  <c r="T490" i="1" l="1"/>
  <c r="U488" i="1"/>
  <c r="T487" i="1"/>
  <c r="U485" i="1"/>
  <c r="T489" i="1" l="1"/>
  <c r="U487" i="1"/>
  <c r="U490" i="1"/>
  <c r="T492" i="1"/>
  <c r="T494" i="1" l="1"/>
  <c r="U492" i="1"/>
  <c r="T491" i="1"/>
  <c r="U489" i="1"/>
  <c r="U491" i="1" l="1"/>
  <c r="T493" i="1"/>
  <c r="T496" i="1"/>
  <c r="U494" i="1"/>
  <c r="T498" i="1" l="1"/>
  <c r="U496" i="1"/>
  <c r="T495" i="1"/>
  <c r="U493" i="1"/>
  <c r="U495" i="1" l="1"/>
  <c r="T497" i="1"/>
  <c r="T500" i="1"/>
  <c r="U498" i="1"/>
  <c r="T502" i="1" l="1"/>
  <c r="U500" i="1"/>
  <c r="T499" i="1"/>
  <c r="U497" i="1"/>
  <c r="U499" i="1" l="1"/>
  <c r="T501" i="1"/>
  <c r="T504" i="1"/>
  <c r="U502" i="1"/>
  <c r="T506" i="1" l="1"/>
  <c r="U504" i="1"/>
  <c r="T503" i="1"/>
  <c r="U501" i="1"/>
  <c r="T505" i="1" l="1"/>
  <c r="U503" i="1"/>
  <c r="T508" i="1"/>
  <c r="U506" i="1"/>
  <c r="T510" i="1" l="1"/>
  <c r="U508" i="1"/>
  <c r="T507" i="1"/>
  <c r="U505" i="1"/>
  <c r="T509" i="1" l="1"/>
  <c r="U507" i="1"/>
  <c r="T512" i="1"/>
  <c r="U510" i="1"/>
  <c r="T514" i="1" l="1"/>
  <c r="U512" i="1"/>
  <c r="U509" i="1"/>
  <c r="T511" i="1"/>
  <c r="T513" i="1" l="1"/>
  <c r="U511" i="1"/>
  <c r="U514" i="1"/>
  <c r="T516" i="1"/>
  <c r="T518" i="1" l="1"/>
  <c r="U516" i="1"/>
  <c r="U513" i="1"/>
  <c r="T515" i="1"/>
  <c r="T517" i="1" l="1"/>
  <c r="U515" i="1"/>
  <c r="U518" i="1"/>
  <c r="T520" i="1"/>
  <c r="T522" i="1" l="1"/>
  <c r="U520" i="1"/>
  <c r="T519" i="1"/>
  <c r="U517" i="1"/>
  <c r="T521" i="1" l="1"/>
  <c r="U519" i="1"/>
  <c r="U522" i="1"/>
  <c r="T524" i="1"/>
  <c r="T526" i="1" l="1"/>
  <c r="U524" i="1"/>
  <c r="T523" i="1"/>
  <c r="U521" i="1"/>
  <c r="U523" i="1" l="1"/>
  <c r="T525" i="1"/>
  <c r="T528" i="1"/>
  <c r="U526" i="1"/>
  <c r="T530" i="1" l="1"/>
  <c r="U528" i="1"/>
  <c r="T527" i="1"/>
  <c r="U525" i="1"/>
  <c r="U527" i="1" l="1"/>
  <c r="T529" i="1"/>
  <c r="T532" i="1"/>
  <c r="U530" i="1"/>
  <c r="T534" i="1" l="1"/>
  <c r="U532" i="1"/>
  <c r="T531" i="1"/>
  <c r="U529" i="1"/>
  <c r="U531" i="1" l="1"/>
  <c r="T533" i="1"/>
  <c r="T536" i="1"/>
  <c r="U534" i="1"/>
  <c r="T538" i="1" l="1"/>
  <c r="U536" i="1"/>
  <c r="T535" i="1"/>
  <c r="U533" i="1"/>
  <c r="T537" i="1" l="1"/>
  <c r="U535" i="1"/>
  <c r="T540" i="1"/>
  <c r="U538" i="1"/>
  <c r="T542" i="1" l="1"/>
  <c r="U540" i="1"/>
  <c r="T539" i="1"/>
  <c r="U537" i="1"/>
  <c r="T541" i="1" l="1"/>
  <c r="U539" i="1"/>
  <c r="T544" i="1"/>
  <c r="U542" i="1"/>
  <c r="T546" i="1" l="1"/>
  <c r="U544" i="1"/>
  <c r="U541" i="1"/>
  <c r="T543" i="1"/>
  <c r="T545" i="1" l="1"/>
  <c r="U543" i="1"/>
  <c r="U546" i="1"/>
  <c r="T548" i="1"/>
  <c r="T550" i="1" l="1"/>
  <c r="U548" i="1"/>
  <c r="U545" i="1"/>
  <c r="T547" i="1"/>
  <c r="T549" i="1" l="1"/>
  <c r="U547" i="1"/>
  <c r="U550" i="1"/>
  <c r="T552" i="1"/>
  <c r="T554" i="1" l="1"/>
  <c r="U552" i="1"/>
  <c r="T551" i="1"/>
  <c r="U549" i="1"/>
  <c r="T553" i="1" l="1"/>
  <c r="U551" i="1"/>
  <c r="U554" i="1"/>
  <c r="T556" i="1"/>
  <c r="T558" i="1" l="1"/>
  <c r="U556" i="1"/>
  <c r="T555" i="1"/>
  <c r="U553" i="1"/>
  <c r="U555" i="1" l="1"/>
  <c r="T557" i="1"/>
  <c r="T560" i="1"/>
  <c r="U558" i="1"/>
  <c r="T562" i="1" l="1"/>
  <c r="U560" i="1"/>
  <c r="T559" i="1"/>
  <c r="U557" i="1"/>
  <c r="U559" i="1" l="1"/>
  <c r="T561" i="1"/>
  <c r="T564" i="1"/>
  <c r="U562" i="1"/>
  <c r="T566" i="1" l="1"/>
  <c r="U564" i="1"/>
  <c r="T563" i="1"/>
  <c r="U561" i="1"/>
  <c r="U563" i="1" l="1"/>
  <c r="T565" i="1"/>
  <c r="T568" i="1"/>
  <c r="U566" i="1"/>
  <c r="T570" i="1" l="1"/>
  <c r="U568" i="1"/>
  <c r="T567" i="1"/>
  <c r="U565" i="1"/>
  <c r="T569" i="1" l="1"/>
  <c r="U567" i="1"/>
  <c r="T572" i="1"/>
  <c r="U570" i="1"/>
  <c r="T574" i="1" l="1"/>
  <c r="U572" i="1"/>
  <c r="T571" i="1"/>
  <c r="U569" i="1"/>
  <c r="T573" i="1" l="1"/>
  <c r="U571" i="1"/>
  <c r="T576" i="1"/>
  <c r="U574" i="1"/>
  <c r="T578" i="1" l="1"/>
  <c r="U576" i="1"/>
  <c r="U573" i="1"/>
  <c r="T575" i="1"/>
  <c r="T577" i="1" l="1"/>
  <c r="U575" i="1"/>
  <c r="U578" i="1"/>
  <c r="T580" i="1"/>
  <c r="T582" i="1" l="1"/>
  <c r="U580" i="1"/>
  <c r="U577" i="1"/>
  <c r="T579" i="1"/>
  <c r="T581" i="1" l="1"/>
  <c r="U579" i="1"/>
  <c r="U582" i="1"/>
  <c r="T584" i="1"/>
  <c r="T586" i="1" l="1"/>
  <c r="U584" i="1"/>
  <c r="T583" i="1"/>
  <c r="U581" i="1"/>
  <c r="T585" i="1" l="1"/>
  <c r="U583" i="1"/>
  <c r="U586" i="1"/>
  <c r="T588" i="1"/>
  <c r="T590" i="1" l="1"/>
  <c r="U588" i="1"/>
  <c r="T587" i="1"/>
  <c r="U585" i="1"/>
  <c r="U587" i="1" l="1"/>
  <c r="T589" i="1"/>
  <c r="T592" i="1"/>
  <c r="U590" i="1"/>
  <c r="T594" i="1" l="1"/>
  <c r="U592" i="1"/>
  <c r="T591" i="1"/>
  <c r="U589" i="1"/>
  <c r="U591" i="1" l="1"/>
  <c r="T593" i="1"/>
  <c r="T596" i="1"/>
  <c r="U594" i="1"/>
  <c r="T598" i="1" l="1"/>
  <c r="U596" i="1"/>
  <c r="T595" i="1"/>
  <c r="U593" i="1"/>
  <c r="U595" i="1" l="1"/>
  <c r="T597" i="1"/>
  <c r="T600" i="1"/>
  <c r="U598" i="1"/>
  <c r="T602" i="1" l="1"/>
  <c r="U600" i="1"/>
  <c r="T599" i="1"/>
  <c r="U597" i="1"/>
  <c r="T601" i="1" l="1"/>
  <c r="U599" i="1"/>
  <c r="T604" i="1"/>
  <c r="U602" i="1"/>
  <c r="T606" i="1" l="1"/>
  <c r="U604" i="1"/>
  <c r="T603" i="1"/>
  <c r="U601" i="1"/>
  <c r="T605" i="1" l="1"/>
  <c r="U603" i="1"/>
  <c r="T608" i="1"/>
  <c r="U606" i="1"/>
  <c r="T610" i="1" l="1"/>
  <c r="U608" i="1"/>
  <c r="U605" i="1"/>
  <c r="T607" i="1"/>
  <c r="T609" i="1" l="1"/>
  <c r="U607" i="1"/>
  <c r="U610" i="1"/>
  <c r="T612" i="1"/>
  <c r="T614" i="1" l="1"/>
  <c r="U612" i="1"/>
  <c r="U609" i="1"/>
  <c r="T611" i="1"/>
  <c r="T613" i="1" l="1"/>
  <c r="U611" i="1"/>
  <c r="U614" i="1"/>
  <c r="T616" i="1"/>
  <c r="T618" i="1" l="1"/>
  <c r="U616" i="1"/>
  <c r="T615" i="1"/>
  <c r="U613" i="1"/>
  <c r="T617" i="1" l="1"/>
  <c r="U615" i="1"/>
  <c r="U618" i="1"/>
  <c r="T620" i="1"/>
  <c r="T622" i="1" l="1"/>
  <c r="U620" i="1"/>
  <c r="T619" i="1"/>
  <c r="U617" i="1"/>
  <c r="U619" i="1" l="1"/>
  <c r="T621" i="1"/>
  <c r="T624" i="1"/>
  <c r="U622" i="1"/>
  <c r="T626" i="1" l="1"/>
  <c r="U624" i="1"/>
  <c r="T623" i="1"/>
  <c r="U621" i="1"/>
  <c r="U623" i="1" l="1"/>
  <c r="T625" i="1"/>
  <c r="T628" i="1"/>
  <c r="U626" i="1"/>
  <c r="T630" i="1" l="1"/>
  <c r="U628" i="1"/>
  <c r="T627" i="1"/>
  <c r="U625" i="1"/>
  <c r="U627" i="1" l="1"/>
  <c r="T629" i="1"/>
  <c r="T632" i="1"/>
  <c r="U630" i="1"/>
  <c r="T634" i="1" l="1"/>
  <c r="U632" i="1"/>
  <c r="T631" i="1"/>
  <c r="U629" i="1"/>
  <c r="T633" i="1" l="1"/>
  <c r="U631" i="1"/>
  <c r="T636" i="1"/>
  <c r="U634" i="1"/>
  <c r="T638" i="1" l="1"/>
  <c r="U636" i="1"/>
  <c r="T635" i="1"/>
  <c r="U633" i="1"/>
  <c r="T637" i="1" l="1"/>
  <c r="U635" i="1"/>
  <c r="U638" i="1"/>
  <c r="T640" i="1"/>
  <c r="T642" i="1" l="1"/>
  <c r="U640" i="1"/>
  <c r="U637" i="1"/>
  <c r="T639" i="1"/>
  <c r="T641" i="1" l="1"/>
  <c r="U639" i="1"/>
  <c r="U642" i="1"/>
  <c r="T644" i="1"/>
  <c r="T646" i="1" l="1"/>
  <c r="U644" i="1"/>
  <c r="T643" i="1"/>
  <c r="U641" i="1"/>
  <c r="T645" i="1" l="1"/>
  <c r="U643" i="1"/>
  <c r="U646" i="1"/>
  <c r="T648" i="1"/>
  <c r="T650" i="1" l="1"/>
  <c r="U648" i="1"/>
  <c r="T647" i="1"/>
  <c r="U645" i="1"/>
  <c r="U647" i="1" l="1"/>
  <c r="T649" i="1"/>
  <c r="T652" i="1"/>
  <c r="U650" i="1"/>
  <c r="T654" i="1" l="1"/>
  <c r="U652" i="1"/>
  <c r="T651" i="1"/>
  <c r="U649" i="1"/>
  <c r="U651" i="1" l="1"/>
  <c r="T653" i="1"/>
  <c r="T656" i="1"/>
  <c r="U654" i="1"/>
  <c r="T658" i="1" l="1"/>
  <c r="U656" i="1"/>
  <c r="T655" i="1"/>
  <c r="U653" i="1"/>
  <c r="U655" i="1" l="1"/>
  <c r="T657" i="1"/>
  <c r="T660" i="1"/>
  <c r="U658" i="1"/>
  <c r="T662" i="1" l="1"/>
  <c r="U660" i="1"/>
  <c r="T659" i="1"/>
  <c r="U657" i="1"/>
  <c r="T661" i="1" l="1"/>
  <c r="U659" i="1"/>
  <c r="T664" i="1"/>
  <c r="U662" i="1"/>
  <c r="T666" i="1" l="1"/>
  <c r="U664" i="1"/>
  <c r="T663" i="1"/>
  <c r="U661" i="1"/>
  <c r="T665" i="1" l="1"/>
  <c r="U663" i="1"/>
  <c r="T668" i="1"/>
  <c r="U666" i="1"/>
  <c r="T670" i="1" l="1"/>
  <c r="U668" i="1"/>
  <c r="U665" i="1"/>
  <c r="T667" i="1"/>
  <c r="T669" i="1" l="1"/>
  <c r="U667" i="1"/>
  <c r="U670" i="1"/>
  <c r="T672" i="1"/>
  <c r="T674" i="1" l="1"/>
  <c r="U672" i="1"/>
  <c r="U669" i="1"/>
  <c r="T671" i="1"/>
  <c r="T673" i="1" l="1"/>
  <c r="U671" i="1"/>
  <c r="U674" i="1"/>
  <c r="T676" i="1"/>
  <c r="T678" i="1" l="1"/>
  <c r="U676" i="1"/>
  <c r="T675" i="1"/>
  <c r="U673" i="1"/>
  <c r="T677" i="1" l="1"/>
  <c r="U675" i="1"/>
  <c r="U678" i="1"/>
  <c r="T680" i="1"/>
  <c r="T682" i="1" l="1"/>
  <c r="U680" i="1"/>
  <c r="T679" i="1"/>
  <c r="U677" i="1"/>
  <c r="U679" i="1" l="1"/>
  <c r="T681" i="1"/>
  <c r="T684" i="1"/>
  <c r="U682" i="1"/>
  <c r="T686" i="1" l="1"/>
  <c r="U684" i="1"/>
  <c r="T683" i="1"/>
  <c r="U681" i="1"/>
  <c r="U683" i="1" l="1"/>
  <c r="T685" i="1"/>
  <c r="T688" i="1"/>
  <c r="U686" i="1"/>
  <c r="T690" i="1" l="1"/>
  <c r="U688" i="1"/>
  <c r="T687" i="1"/>
  <c r="U685" i="1"/>
  <c r="U687" i="1" l="1"/>
  <c r="T689" i="1"/>
  <c r="T692" i="1"/>
  <c r="U690" i="1"/>
  <c r="T694" i="1" l="1"/>
  <c r="U692" i="1"/>
  <c r="T691" i="1"/>
  <c r="U689" i="1"/>
  <c r="T693" i="1" l="1"/>
  <c r="U691" i="1"/>
  <c r="T696" i="1"/>
  <c r="U694" i="1"/>
  <c r="T698" i="1" l="1"/>
  <c r="U696" i="1"/>
  <c r="T695" i="1"/>
  <c r="U693" i="1"/>
  <c r="T697" i="1" l="1"/>
  <c r="U695" i="1"/>
  <c r="T700" i="1"/>
  <c r="U698" i="1"/>
  <c r="T702" i="1" l="1"/>
  <c r="U700" i="1"/>
  <c r="U697" i="1"/>
  <c r="T699" i="1"/>
  <c r="T701" i="1" l="1"/>
  <c r="U699" i="1"/>
  <c r="U702" i="1"/>
  <c r="T704" i="1"/>
  <c r="T706" i="1" l="1"/>
  <c r="U704" i="1"/>
  <c r="U701" i="1"/>
  <c r="T703" i="1"/>
  <c r="T705" i="1" l="1"/>
  <c r="U703" i="1"/>
  <c r="U706" i="1"/>
  <c r="T708" i="1"/>
  <c r="T710" i="1" l="1"/>
  <c r="U708" i="1"/>
  <c r="T707" i="1"/>
  <c r="U705" i="1"/>
  <c r="T709" i="1" l="1"/>
  <c r="U707" i="1"/>
  <c r="U710" i="1"/>
  <c r="T712" i="1"/>
  <c r="T714" i="1" l="1"/>
  <c r="U712" i="1"/>
  <c r="T711" i="1"/>
  <c r="U709" i="1"/>
  <c r="U711" i="1" l="1"/>
  <c r="T713" i="1"/>
  <c r="T716" i="1"/>
  <c r="U714" i="1"/>
  <c r="T718" i="1" l="1"/>
  <c r="U716" i="1"/>
  <c r="T715" i="1"/>
  <c r="U713" i="1"/>
  <c r="U715" i="1" l="1"/>
  <c r="T717" i="1"/>
  <c r="T720" i="1"/>
  <c r="U718" i="1"/>
  <c r="T722" i="1" l="1"/>
  <c r="U720" i="1"/>
  <c r="T719" i="1"/>
  <c r="U717" i="1"/>
  <c r="U719" i="1" l="1"/>
  <c r="T721" i="1"/>
  <c r="T724" i="1"/>
  <c r="U722" i="1"/>
  <c r="T726" i="1" l="1"/>
  <c r="U724" i="1"/>
  <c r="T723" i="1"/>
  <c r="U721" i="1"/>
  <c r="T725" i="1" l="1"/>
  <c r="U723" i="1"/>
  <c r="T728" i="1"/>
  <c r="U726" i="1"/>
  <c r="T730" i="1" l="1"/>
  <c r="U728" i="1"/>
  <c r="T727" i="1"/>
  <c r="U725" i="1"/>
  <c r="T729" i="1" l="1"/>
  <c r="U727" i="1"/>
  <c r="T732" i="1"/>
  <c r="U730" i="1"/>
  <c r="T734" i="1" l="1"/>
  <c r="U732" i="1"/>
  <c r="U729" i="1"/>
  <c r="T731" i="1"/>
  <c r="T733" i="1" l="1"/>
  <c r="U731" i="1"/>
  <c r="U734" i="1"/>
  <c r="T736" i="1"/>
  <c r="T738" i="1" l="1"/>
  <c r="U736" i="1"/>
  <c r="U733" i="1"/>
  <c r="T735" i="1"/>
  <c r="T737" i="1" l="1"/>
  <c r="U735" i="1"/>
  <c r="U738" i="1"/>
  <c r="T740" i="1"/>
  <c r="T742" i="1" l="1"/>
  <c r="U740" i="1"/>
  <c r="T739" i="1"/>
  <c r="U737" i="1"/>
  <c r="T741" i="1" l="1"/>
  <c r="U739" i="1"/>
  <c r="U742" i="1"/>
  <c r="T744" i="1"/>
  <c r="T746" i="1" l="1"/>
  <c r="U744" i="1"/>
  <c r="T743" i="1"/>
  <c r="U741" i="1"/>
  <c r="U743" i="1" l="1"/>
  <c r="T745" i="1"/>
  <c r="T748" i="1"/>
  <c r="U746" i="1"/>
  <c r="T750" i="1" l="1"/>
  <c r="U748" i="1"/>
  <c r="T747" i="1"/>
  <c r="U745" i="1"/>
  <c r="U747" i="1" l="1"/>
  <c r="T749" i="1"/>
  <c r="T752" i="1"/>
  <c r="U750" i="1"/>
  <c r="T754" i="1" l="1"/>
  <c r="U752" i="1"/>
  <c r="T751" i="1"/>
  <c r="U749" i="1"/>
  <c r="U751" i="1" l="1"/>
  <c r="T753" i="1"/>
  <c r="T756" i="1"/>
  <c r="U754" i="1"/>
  <c r="T758" i="1" l="1"/>
  <c r="U756" i="1"/>
  <c r="T755" i="1"/>
  <c r="U753" i="1"/>
  <c r="T757" i="1" l="1"/>
  <c r="U755" i="1"/>
  <c r="T760" i="1"/>
  <c r="U758" i="1"/>
  <c r="T762" i="1" l="1"/>
  <c r="U760" i="1"/>
  <c r="T759" i="1"/>
  <c r="U757" i="1"/>
  <c r="T761" i="1" l="1"/>
  <c r="U759" i="1"/>
  <c r="T764" i="1"/>
  <c r="U762" i="1"/>
  <c r="T766" i="1" l="1"/>
  <c r="U764" i="1"/>
  <c r="U761" i="1"/>
  <c r="T763" i="1"/>
  <c r="T765" i="1" l="1"/>
  <c r="U763" i="1"/>
  <c r="U766" i="1"/>
  <c r="T768" i="1"/>
  <c r="T770" i="1" l="1"/>
  <c r="U768" i="1"/>
  <c r="U765" i="1"/>
  <c r="T767" i="1"/>
  <c r="T769" i="1" l="1"/>
  <c r="U767" i="1"/>
  <c r="U770" i="1"/>
  <c r="T772" i="1"/>
  <c r="T774" i="1" l="1"/>
  <c r="U772" i="1"/>
  <c r="T771" i="1"/>
  <c r="U769" i="1"/>
  <c r="T773" i="1" l="1"/>
  <c r="U771" i="1"/>
  <c r="T776" i="1"/>
  <c r="U774" i="1"/>
  <c r="Q64" i="1" l="1"/>
  <c r="U776" i="1"/>
  <c r="T775" i="1"/>
  <c r="U775" i="1" s="1"/>
  <c r="U773" i="1"/>
  <c r="Q63" i="1" l="1"/>
  <c r="Q62" i="1"/>
  <c r="F62" i="1" s="1"/>
  <c r="M41" i="1" l="1"/>
  <c r="M43" i="1"/>
  <c r="M58" i="1"/>
  <c r="M54" i="1"/>
  <c r="M48" i="1"/>
  <c r="M55" i="1"/>
  <c r="M57" i="1"/>
  <c r="M51" i="1"/>
  <c r="M52" i="1"/>
  <c r="M45" i="1"/>
  <c r="M44" i="1"/>
  <c r="M53" i="1"/>
  <c r="M49" i="1"/>
  <c r="M61" i="1"/>
  <c r="M56" i="1"/>
  <c r="N56" i="1" s="1"/>
  <c r="Q56" i="1" s="1"/>
  <c r="M50" i="1"/>
  <c r="M46" i="1"/>
  <c r="M47" i="1"/>
  <c r="M42" i="1"/>
  <c r="M59" i="1"/>
  <c r="M60" i="1"/>
  <c r="C63" i="1"/>
  <c r="C64" i="1"/>
  <c r="C42" i="1"/>
  <c r="C43" i="1" s="1"/>
  <c r="C44" i="1" s="1"/>
  <c r="C45" i="1" s="1"/>
  <c r="C46" i="1" s="1"/>
  <c r="C47" i="1" s="1"/>
  <c r="C48" i="1" s="1"/>
  <c r="C49" i="1" s="1"/>
  <c r="C50" i="1" s="1"/>
  <c r="C51" i="1" s="1"/>
  <c r="C52" i="1" s="1"/>
  <c r="C53" i="1" s="1"/>
  <c r="C54" i="1" s="1"/>
  <c r="C55" i="1" s="1"/>
  <c r="C56" i="1" s="1"/>
  <c r="C57" i="1" s="1"/>
  <c r="C58" i="1" s="1"/>
  <c r="C59" i="1" s="1"/>
  <c r="C60" i="1" s="1"/>
  <c r="C61" i="1" s="1"/>
  <c r="C62" i="1" s="1"/>
  <c r="N41" i="1" l="1"/>
  <c r="Q41" i="1" s="1"/>
  <c r="F41" i="1" s="1"/>
  <c r="N47" i="1"/>
  <c r="N46" i="1"/>
  <c r="Q46" i="1" s="1"/>
  <c r="N59" i="1"/>
  <c r="N49" i="1"/>
  <c r="Q49" i="1" s="1"/>
  <c r="N54" i="1"/>
  <c r="Q54" i="1" s="1"/>
  <c r="N42" i="1"/>
  <c r="Q42" i="1" s="1"/>
  <c r="F42" i="1" s="1"/>
  <c r="N60" i="1"/>
  <c r="N53" i="1"/>
  <c r="N58" i="1"/>
  <c r="N44" i="1"/>
  <c r="Q44" i="1" s="1"/>
  <c r="N43" i="1"/>
  <c r="Q43" i="1" s="1"/>
  <c r="N61" i="1"/>
  <c r="N45" i="1"/>
  <c r="N48" i="1"/>
  <c r="Q48" i="1" s="1"/>
  <c r="P48" i="1" s="1"/>
  <c r="E48" i="1" s="1"/>
  <c r="F56" i="1"/>
  <c r="N52" i="1"/>
  <c r="N57" i="1"/>
  <c r="N50" i="1"/>
  <c r="N51" i="1"/>
  <c r="N55" i="1"/>
  <c r="D34" i="1" l="1"/>
  <c r="P54" i="1"/>
  <c r="E54" i="1" s="1"/>
  <c r="P49" i="1"/>
  <c r="E49" i="1" s="1"/>
  <c r="P43" i="1"/>
  <c r="E43" i="1" s="1"/>
  <c r="P44" i="1"/>
  <c r="E44" i="1" s="1"/>
  <c r="P46" i="1"/>
  <c r="E46" i="1" s="1"/>
  <c r="P64" i="1"/>
  <c r="P63" i="1"/>
  <c r="P56" i="1"/>
  <c r="E56" i="1" s="1"/>
  <c r="P62" i="1"/>
  <c r="E62" i="1" s="1"/>
  <c r="P41" i="1"/>
  <c r="E41" i="1" s="1"/>
  <c r="P42" i="1"/>
  <c r="E42" i="1" s="1"/>
  <c r="F48" i="1"/>
  <c r="F46" i="1"/>
  <c r="Q47" i="1"/>
  <c r="P47" i="1" s="1"/>
  <c r="E47" i="1" s="1"/>
  <c r="F49" i="1"/>
  <c r="Q59" i="1"/>
  <c r="F43" i="1"/>
  <c r="Q61" i="1"/>
  <c r="P61" i="1" s="1"/>
  <c r="E61" i="1" s="1"/>
  <c r="F54" i="1"/>
  <c r="Q58" i="1"/>
  <c r="P58" i="1" s="1"/>
  <c r="E58" i="1" s="1"/>
  <c r="Q45" i="1"/>
  <c r="P45" i="1" s="1"/>
  <c r="E45" i="1" s="1"/>
  <c r="Q53" i="1"/>
  <c r="P53" i="1" s="1"/>
  <c r="E53" i="1" s="1"/>
  <c r="F44" i="1"/>
  <c r="Q60" i="1"/>
  <c r="P60" i="1" s="1"/>
  <c r="E60" i="1" s="1"/>
  <c r="Q55" i="1"/>
  <c r="P55" i="1" s="1"/>
  <c r="E55" i="1" s="1"/>
  <c r="Q52" i="1"/>
  <c r="P52" i="1" s="1"/>
  <c r="E52" i="1" s="1"/>
  <c r="Q51" i="1"/>
  <c r="P51" i="1" s="1"/>
  <c r="E51" i="1" s="1"/>
  <c r="Q50" i="1"/>
  <c r="P50" i="1" s="1"/>
  <c r="E50" i="1" s="1"/>
  <c r="Q57" i="1"/>
  <c r="P57" i="1" s="1"/>
  <c r="E57" i="1" s="1"/>
  <c r="F59" i="1" l="1"/>
  <c r="P59" i="1"/>
  <c r="E59" i="1" s="1"/>
  <c r="F47" i="1"/>
  <c r="F52" i="1"/>
  <c r="F61" i="1"/>
  <c r="F55" i="1"/>
  <c r="F45" i="1"/>
  <c r="F58" i="1"/>
  <c r="F57" i="1"/>
  <c r="F50" i="1"/>
  <c r="F60" i="1"/>
  <c r="F51" i="1"/>
  <c r="F53" i="1"/>
  <c r="E40" i="1" l="1"/>
</calcChain>
</file>

<file path=xl/sharedStrings.xml><?xml version="1.0" encoding="utf-8"?>
<sst xmlns="http://schemas.openxmlformats.org/spreadsheetml/2006/main" count="1279" uniqueCount="326">
  <si>
    <t>Fields with asterisks * are required to generate a planning timeline</t>
  </si>
  <si>
    <t>Non SWP</t>
  </si>
  <si>
    <t xml:space="preserve">* Program Name: </t>
  </si>
  <si>
    <t>&lt;--Spell out Program Name</t>
  </si>
  <si>
    <t>SWP</t>
  </si>
  <si>
    <r>
      <rPr>
        <sz val="11"/>
        <rFont val="Arial"/>
        <family val="2"/>
      </rPr>
      <t xml:space="preserve">* </t>
    </r>
    <r>
      <rPr>
        <b/>
        <sz val="11"/>
        <color theme="1"/>
        <rFont val="Arial"/>
        <family val="2"/>
      </rPr>
      <t xml:space="preserve">Program Executive Office (PEO): </t>
    </r>
  </si>
  <si>
    <t>&lt;--Spell out PEO Name</t>
  </si>
  <si>
    <t xml:space="preserve">* Acquisition Pathway: </t>
  </si>
  <si>
    <t>&lt;--Select from list</t>
  </si>
  <si>
    <t xml:space="preserve">* Event Estimate Support: </t>
  </si>
  <si>
    <t xml:space="preserve">* Decision Authority: </t>
  </si>
  <si>
    <t>&lt;-- enter in mm/dd/yyyy format</t>
  </si>
  <si>
    <t xml:space="preserve">Program Management Office Point of Contact: </t>
  </si>
  <si>
    <t>&lt;-- enter name &amp; email address</t>
  </si>
  <si>
    <t>Estimated RDT&amp;E Costs in CY2020$M for (for period of acquisition pathway):</t>
  </si>
  <si>
    <t>&lt;-- enter in CY20 $M</t>
  </si>
  <si>
    <t>Fiscal Year Start RDT&amp;E (for period of acquisition pathway):</t>
  </si>
  <si>
    <t>&lt;-- enter in yyyy format</t>
  </si>
  <si>
    <t>Fiscal Year End RDT&amp;E for (for period of acquisition pathway):</t>
  </si>
  <si>
    <t>Estimated Procurement Costs in CY2020$M  (for period of acquisition pathway):</t>
  </si>
  <si>
    <t>Fiscal Year Start PROC (for period of acquisition pathway):</t>
  </si>
  <si>
    <t>Fiscal Year End PROC (for period of acquisition pathway):</t>
  </si>
  <si>
    <t>Estimated RDT&amp;E Costs in CY2020$M (for full program life cycle):</t>
  </si>
  <si>
    <t>Fiscal Year Start RDT&amp;E (for full program life cycle)</t>
  </si>
  <si>
    <t>Fiscal Year End RDT&amp;E (for full program life cycle)</t>
  </si>
  <si>
    <t>Estimated Procurement Costs in CY2020$M (for full program life cycle):</t>
  </si>
  <si>
    <t>Fiscal Year Start PROC (for full program life cycle)</t>
  </si>
  <si>
    <t>Fiscal Year End PROC (for full program life cycle)</t>
  </si>
  <si>
    <t>Estimated All Appropriations Costs in CY2020$M (for full program life cycle)</t>
  </si>
  <si>
    <t>Fiscal Year Start ALL APPNS (for full program lifecycle)</t>
  </si>
  <si>
    <t>Fiscal Year End ALL APPNS (for full program lifecycle)</t>
  </si>
  <si>
    <r>
      <t xml:space="preserve">Planning Timeline will be updated once CRB Analyst is notified and events are coordinated with ASA(ALT) and PMO
 </t>
    </r>
    <r>
      <rPr>
        <b/>
        <i/>
        <sz val="12"/>
        <color rgb="FFFF0000"/>
        <rFont val="Arial"/>
        <family val="2"/>
      </rPr>
      <t>(Planner attempts to block off weekends and holiday periods for realistic planning)</t>
    </r>
  </si>
  <si>
    <t>Event #</t>
  </si>
  <si>
    <t>Alt measure</t>
  </si>
  <si>
    <t>Alt Date</t>
  </si>
  <si>
    <t>Weekends</t>
  </si>
  <si>
    <t>Holiday</t>
  </si>
  <si>
    <t>Static Len</t>
  </si>
  <si>
    <t>Allowed Len Per</t>
  </si>
  <si>
    <t>Total Len</t>
  </si>
  <si>
    <t>Schedule Matrix</t>
  </si>
  <si>
    <t>MCA DBS Army Delegated</t>
  </si>
  <si>
    <t>MCA DBS Non Army Delegated</t>
  </si>
  <si>
    <t>RFP Army Delegated</t>
  </si>
  <si>
    <t>RFP Non Army Delegated</t>
  </si>
  <si>
    <t xml:space="preserve">MTA Army Delegated </t>
  </si>
  <si>
    <t xml:space="preserve">MTA Non Army Delegated </t>
  </si>
  <si>
    <t>Major Capability Acquisition (MCA; DoDI 5000.85) Milestone A (MS A) AAE</t>
  </si>
  <si>
    <t>I</t>
  </si>
  <si>
    <t>A&amp;S</t>
  </si>
  <si>
    <t>mailto:</t>
  </si>
  <si>
    <t>usarmy.belvoir.hqda-asa-fm.list.dasa-ce-crb-office@army.mil</t>
  </si>
  <si>
    <t>MCA</t>
  </si>
  <si>
    <t>MS A</t>
  </si>
  <si>
    <t>Application</t>
  </si>
  <si>
    <t>Major Capability Acquisition (MCA; DoDI 5000.85) Milestone B (MS B) AAE</t>
  </si>
  <si>
    <t>II</t>
  </si>
  <si>
    <t>AAE</t>
  </si>
  <si>
    <t>Army Cost Position Development Timeline Planner 
Army Delegated ACAT I/Special Interest MS A, B, C FRP 
Army Delegated BCAT I/Special Interest Acq ATP, Fn ATP LD ATP, FD ATP, CS ATP</t>
  </si>
  <si>
    <t>Army Cost Position Development Timeline Planner 
Army Delegated ACAT I/Special Interest MS A, B, C FRP 
Army Delegated BCAT I/Special Interest Acq ATP, Fn ATP, LD ATP, FD ATP, CS ATP</t>
  </si>
  <si>
    <t>Draft Army Cost Position Development Timeline Planner (ACAT IB/C)</t>
  </si>
  <si>
    <t xml:space="preserve"> </t>
  </si>
  <si>
    <t>Draft Army Cost Position Development Timeline Planner (ACAT ID)</t>
  </si>
  <si>
    <t>Army Cost Estimate Development Timeline Planner 
(Middle Tier Acquisition RP/Middle Tier Acquisition RF I)
MTA Army Delegated</t>
  </si>
  <si>
    <t>Army Cost Estimate Development Timeline Planner 
(Middle Tier Acquisition RP/ Middle Tier Acquisition RF e)
MTA Non-Army Delegated</t>
  </si>
  <si>
    <t>Army Cost Estimate Development Timeline Planner 
(Software Pathway Execution Decision)</t>
  </si>
  <si>
    <t>Software Acquisition Pathway Cost Growth 
Sufficiency Review Timeline Planner 
For ACAT I/II SWP Programs with Cost Growth*</t>
  </si>
  <si>
    <t>Operational Sustainment Review (OSR) Independent Cost Estimate Development Timeline Planner 
(ACAT I)</t>
  </si>
  <si>
    <t>subject:</t>
  </si>
  <si>
    <t>Notification of Upcoming Estimate</t>
  </si>
  <si>
    <t>DBS</t>
  </si>
  <si>
    <t>RFP</t>
  </si>
  <si>
    <t>Embedded</t>
  </si>
  <si>
    <t>Major Capability Acquisition (MCA; DoDI 5000.85) Milestone C (MS C) AAE</t>
  </si>
  <si>
    <t>III</t>
  </si>
  <si>
    <t>PEO</t>
  </si>
  <si>
    <t xml:space="preserve">The DoDI 5000.73 contains timelines developed by the OSD CAPE for submission of documents to support Milestone Reviews and are tied to the OSD OIPT.  HQDA and the Program Office must complete the Cost Analysis and Affordability Analysis in time to support the Army OIPT.  The dates in this timeline planner were developed to be as consistent as possible with the OSD timelines but provide the Army staff sufficient time to complete the required analyses to inform the Army OIPT.  </t>
  </si>
  <si>
    <t xml:space="preserve">DoDI 5000.73 states that the CAPE will meet with representatives from the Service Cost Agency and Program Office no later than 180 calendar days before the scheduled Development RFP Release Decision Point. At this meeting, it will be determined what cost analysis, if any, will be presented at the Decision Point Review and who will be responsible for preparing it. For some programs, the Milestone A ICE will suffice as is or it is updated. In other cases, the cost analysis may be a complete ICE.  The DoDI 5000.73 contains timelines developed by the OSD CAPE for submission of documents to support Milestone Reviews and are tied to the OSD OIPT.  HQDA and the Program Office must complete the cost analysis and affordability analysis in time to support the Army OIPT.  The dates in this timeline planner were developed to be as consistent as possible with the OSD timelines but provide the Army staff sufficient time to complete the required analyses to inform the Army OIPT.  </t>
  </si>
  <si>
    <t>The DoDI 5000.73 contains timelines developed by the OSD CAPE for submission of documents to support MTA approval.  HQDA and the Program Office must complete the Cost Estimate to support the MTA package submission to the DASM.  The dates in this timeline planner were developed to be consistent with current Army policy and support OSD timelines.</t>
  </si>
  <si>
    <t>The DoDI 5000.73 contains timelines developed by the OSD CAPE for submission of documents to support the Software Pathway (SWP) Execution Phase (EP) decision. HQDA and the Program Office must complete the Army Cost Estimate (ACE) to support the SWP EP decision. The dates in this timeline planner were developed to be consistent with current Army policy and support OSD timelines.</t>
  </si>
  <si>
    <t xml:space="preserve"> The dates in this timeline planner support a DASA-CE Sufficiency Review for Software Pathway programs that are experiencing cost growth as defined in the ASA(ALT) Software Acquisition Pathway Policy (22 Dec. 2021)</t>
  </si>
  <si>
    <t xml:space="preserve"> The DoDI 5000.73 contains timelines developed by the OSD CAPE for submission of documents to support Sustainment Reviews. DASA-CE and the Program Office must complete the Cost Estimate to support the Operational Sustainment Review. The dates in this timeline planner were developed to be consistent with current Army policy and support OSD timelines.</t>
  </si>
  <si>
    <t>Display Text:</t>
  </si>
  <si>
    <t>MTA RP</t>
  </si>
  <si>
    <t>MS B</t>
  </si>
  <si>
    <t>Defense Business System</t>
  </si>
  <si>
    <t>Major Capability Acquisition (MCA; DoDI 5000.85) Full Rate Production (FRP) AAE</t>
  </si>
  <si>
    <t>IV</t>
  </si>
  <si>
    <t>Early Milestone notification to the CAPE is essential because they will decide whether to develop the statutory ICE or delegate it to DASA-CE. 
CRB ACP Review occurs 90 Days after PEO approved CARD is briefed to the CRB.</t>
  </si>
  <si>
    <t xml:space="preserve">The objective is to complete the draft ACP and Affordability Analysis to support Army OIPT.
DASA-CE Darft ACP Review occurs 70 Days after Draft CARD is briefed to the CRBWG
</t>
  </si>
  <si>
    <t>Early Milestone notification to the CAPE is essential because they will decide whether to develop or delegate the regulatory estimate of life-cycle costs for MTA rapid prototyping and fielding programs</t>
  </si>
  <si>
    <t>Early Milestone notification to the CAPE is essential because they will decide whether to develop or delegate the regulatory independent cost estimate for ACAT I/ACAT II programs pursuing the Software Pathway.
Enter desired SWP Execution Phase Approval Date and the rest of the dates will automatically calculate</t>
  </si>
  <si>
    <t>Early Milestone notification to the CAPE is essential because they will decide whether to develop or delegate the ICE.</t>
  </si>
  <si>
    <t xml:space="preserve">Program Name: </t>
  </si>
  <si>
    <t>MTA RF</t>
  </si>
  <si>
    <t>MS C</t>
  </si>
  <si>
    <t>Major Capability Acquisition (MCA; DoDI 5000.85) Re-Baseline AAE</t>
  </si>
  <si>
    <t>Notify DASE-CE of Upcoming Milestone</t>
  </si>
  <si>
    <t>PEO/PMO notification to DASA-CE CRB</t>
  </si>
  <si>
    <t>Notify CAPE/DASA-CE CRB of upcoming decision*</t>
  </si>
  <si>
    <t>Cost Growth Determination</t>
  </si>
  <si>
    <t>Notify CAPE of upcoming OSR (DASA-CE issues Kick-off Memo)</t>
  </si>
  <si>
    <t xml:space="preserve">Program Executive Office (PEO): </t>
  </si>
  <si>
    <t>FRP</t>
  </si>
  <si>
    <t>Major Capability Acquisition (MCA; DoDI 5000.85) Request for Proposal (RFP) Release AAE</t>
  </si>
  <si>
    <t xml:space="preserve">Notify CAPE of Upcoming Milestone </t>
  </si>
  <si>
    <t>PM/CRBWG Cost WIPT with CAPE</t>
  </si>
  <si>
    <t>DASA-CE issued Kick-off Memo*</t>
  </si>
  <si>
    <t>DASA-CE issued Kick-off Memo</t>
  </si>
  <si>
    <t xml:space="preserve">Notify DASA-CE/ASA(ALT) of Cost Growth Determination </t>
  </si>
  <si>
    <t>DASA-CE Cat A/B Cost Estimate Identification</t>
  </si>
  <si>
    <t xml:space="preserve">Pathway: </t>
  </si>
  <si>
    <t>Re-Base</t>
  </si>
  <si>
    <t>Major Capability Acquisition (MCA; DoDI 5000.85) Operational Sustainment Review (OSR) AAE</t>
  </si>
  <si>
    <t>Draft CARD Submission to ASA(ALT)</t>
  </si>
  <si>
    <t>PM/CRBWG Cost WIPT with CAPE/Draft Program Description Briefing**</t>
  </si>
  <si>
    <t>PM/CRBWG Cost WIPT with CAPE/
Draft CARD delivered to ASA(ALT)/DASA-CE/CAPE</t>
  </si>
  <si>
    <t>Submission of POE, updated CARD, and supporting documentation to include software metrics</t>
  </si>
  <si>
    <t>OSR Kick-off</t>
  </si>
  <si>
    <t xml:space="preserve">Event Estimate Support: </t>
  </si>
  <si>
    <t>OSR</t>
  </si>
  <si>
    <t>Major Capability Acquisition (MCA; DoDI 5000.85) Milestone A (MS A) A&amp;S</t>
  </si>
  <si>
    <t>Draft CARD Submitted to ASA(ALT)/DASA-CE/CAPE</t>
  </si>
  <si>
    <t>CARD &amp; POE Brief to CRB Working Group</t>
  </si>
  <si>
    <t xml:space="preserve">PEO Signed Program Description (CARD/CARD-like Document) to ASA(ALT) for Staffing </t>
  </si>
  <si>
    <t xml:space="preserve">CA Determination to Review Component ICE or Prepare CA ICE </t>
  </si>
  <si>
    <t>Cost IPT to review updated estimate and software metrics</t>
  </si>
  <si>
    <t>Draft CARD Submitted</t>
  </si>
  <si>
    <t xml:space="preserve">ACAT/BCAT Equivalent: </t>
  </si>
  <si>
    <t>FR ATP</t>
  </si>
  <si>
    <t>Major Capability Acquisition (MCA; DoDI 5000.85) Milestone B (MS B) A&amp;S</t>
  </si>
  <si>
    <t>PEO Approved CARD Submission to ASA(ALT)</t>
  </si>
  <si>
    <t>CRB Working Group Kick-Off (Draft ACP presented to CRBWG/CA)</t>
  </si>
  <si>
    <t>First Submission of  POE</t>
  </si>
  <si>
    <t>First Submission of POE</t>
  </si>
  <si>
    <t xml:space="preserve">PEO Signed CARD/CARD-like document to ASA(ALT) for Staffing </t>
  </si>
  <si>
    <t>Sufficiency Review (SR) Results Brief to DASA-CE</t>
  </si>
  <si>
    <t>Acquisition/Cost WIPT with DASA-CE, DASA-S, and CAPE</t>
  </si>
  <si>
    <t xml:space="preserve">Decision Authority: </t>
  </si>
  <si>
    <t>LD ATP</t>
  </si>
  <si>
    <t>Major Capability Acquisition (MCA; DoDI 5000.85) Milestone C (MS C) A&amp;S</t>
  </si>
  <si>
    <t>CARD Brief to CRB Working Group</t>
  </si>
  <si>
    <t>Draft ACP Presented to the DASA-CE</t>
  </si>
  <si>
    <t>POE Brief to limited CRBWG members</t>
  </si>
  <si>
    <t>Initial POE Submission</t>
  </si>
  <si>
    <t>DASA-CE issues Sufficiency Review Memo</t>
  </si>
  <si>
    <t xml:space="preserve">CAPE Determination to Review Component ICE or Prepare CAPE ICE </t>
  </si>
  <si>
    <t>UPDATES BASED ON ABOVE</t>
  </si>
  <si>
    <t>Acq ATP</t>
  </si>
  <si>
    <t>Major Capability Acquisition (MCA; DoDI 5000.85) Full Rate Production (FRP) A&amp;S</t>
  </si>
  <si>
    <t>CCE Methodology Brief to DASA-CE</t>
  </si>
  <si>
    <t>Army OIPT</t>
  </si>
  <si>
    <t>DASA-CE Determination to perform Full CCE or Limited CCE</t>
  </si>
  <si>
    <t>Final documentation uploaded to CPP</t>
  </si>
  <si>
    <t xml:space="preserve">PEO Approved CARD Submission to ASA(ALT) for Staffing </t>
  </si>
  <si>
    <t>Total Estimated Dollar Value in $M (specify years included in estimate):</t>
  </si>
  <si>
    <t>Enter</t>
  </si>
  <si>
    <t>Major Capability Acquisition (MCA; DoDI 5000.85) Re-Baseline A&amp;S</t>
  </si>
  <si>
    <t>CCE/ICE Methodology Brief to DASA-CE/CA</t>
  </si>
  <si>
    <t>CARD Brief to CRB</t>
  </si>
  <si>
    <t>ASARC</t>
  </si>
  <si>
    <t>OSD OIPT</t>
  </si>
  <si>
    <t xml:space="preserve">Final Program Description Submission to DASA-CE post comment adjudication </t>
  </si>
  <si>
    <t xml:space="preserve">Updated CARD (CARD/CARD-like document) to DASA-CE post comment adjudication </t>
  </si>
  <si>
    <t>Submission of POE to DASA-CE</t>
  </si>
  <si>
    <t xml:space="preserve">Base Year of Total Estimated Dollar Value: </t>
  </si>
  <si>
    <t>Major Capability Acquisition (MCA; DoDI 5000.85) Request for Proposal (RFP) Release A&amp;S</t>
  </si>
  <si>
    <t>Deliver CARD with CRB Updates to CA</t>
  </si>
  <si>
    <t>CCE Methodology brief to DASA-CE</t>
  </si>
  <si>
    <t>ICE Methodology Brief to DASA-CE</t>
  </si>
  <si>
    <t>POE Brief to DASA-CE</t>
  </si>
  <si>
    <t>Ex Phs</t>
  </si>
  <si>
    <t>Major Capability Acquisition (MCA; DoDI 5000.85) Operational Sustainment Review (OSR) A&amp;S</t>
  </si>
  <si>
    <t>CCE Results Brief to DASA-CE</t>
  </si>
  <si>
    <t>DAB</t>
  </si>
  <si>
    <t>Program Description Brief to CRBWG</t>
  </si>
  <si>
    <t>CARD/CARD-like document Brief to CRBWG</t>
  </si>
  <si>
    <t xml:space="preserve">If SWP Growth Notification, Delta between Original and Current Estimate in BY $M: </t>
  </si>
  <si>
    <t>$ Grow</t>
  </si>
  <si>
    <t>Major Capability Acquisition (MCA; DoDI 5000.85) Milestone A (MS A) PEO</t>
  </si>
  <si>
    <t>CCE/ICE Results Brief to DASA-CE/CA</t>
  </si>
  <si>
    <t xml:space="preserve">POE/CCE Submission </t>
  </si>
  <si>
    <t xml:space="preserve">Program Description Brief to CRB Principals </t>
  </si>
  <si>
    <t xml:space="preserve">CARD (CARD/CARD-like document) Brief to CRB Principals </t>
  </si>
  <si>
    <t>CARD brief to Army Principals and CAPE</t>
  </si>
  <si>
    <t>Major Capability Acquisition (MCA; DoDI 5000.85) Milestone B (MS B) PEO</t>
  </si>
  <si>
    <t xml:space="preserve">POE and CCA/ICE Submission </t>
  </si>
  <si>
    <t>CRB Working Group Kick-Off (POE/CCE presented to CRBWG)</t>
  </si>
  <si>
    <t>CCE Estimate Results brief to DASA-CE</t>
  </si>
  <si>
    <t>ICE Estimate Results brief to DASA-CE</t>
  </si>
  <si>
    <t>OSR IPR 1</t>
  </si>
  <si>
    <t>Major Capability Acquisition (MCA; DoDI 5000.85) Milestone C (MS C) PEO</t>
  </si>
  <si>
    <t>CRB Working Group Kick-Off (POE/ICE presented to CRBWG/CA)</t>
  </si>
  <si>
    <t>Recommended ACP to DASA-CE</t>
  </si>
  <si>
    <t>Second POE/CCE Estimate Submission</t>
  </si>
  <si>
    <t>Final POE Submission; ICE Submission</t>
  </si>
  <si>
    <t xml:space="preserve">Draft ICE Results/Category A/B Briefing to Army Principals and CAPE </t>
  </si>
  <si>
    <t>Major Capability Acquisition (MCA; DoDI 5000.85) Full Rate Production (FRP) PEO</t>
  </si>
  <si>
    <t>CRB</t>
  </si>
  <si>
    <t>CRB Working Group Kickoff</t>
  </si>
  <si>
    <t>OSR IPR 2 (Includes Draft ICE)</t>
  </si>
  <si>
    <t>Major Capability Acquisition (MCA; DoDI 5000.85) Re-Baseline PEO</t>
  </si>
  <si>
    <t>Compare ACP to CA ICE</t>
  </si>
  <si>
    <t>Recommended Draft Army Cost Estimate (ACE) to DASA-CE</t>
  </si>
  <si>
    <t>ICE Reconciliation Working Group Start</t>
  </si>
  <si>
    <t>Major Capability Acquisition (MCA; DoDI 5000.85) Request for Proposal (RFP) Release PEO</t>
  </si>
  <si>
    <t>Deliver CRB Reviewed ACP and ICE to CA</t>
  </si>
  <si>
    <t>ACE/Affordability Assessment to CRB Principals</t>
  </si>
  <si>
    <t>Final ICE Results Brief to DASA-CE, DASA-S, and CAPE</t>
  </si>
  <si>
    <t>Major Capability Acquisition (MCA; DoDI 5000.85)Operational Sustainment Review (OSR) PEO</t>
  </si>
  <si>
    <t>AAE ACP/ICE Review with PM, DASA-CE and CAPE (If required)</t>
  </si>
  <si>
    <t>MTA package sent to DASM</t>
  </si>
  <si>
    <t>Software Pathway package sent to DASM/PEO, including ACE**</t>
  </si>
  <si>
    <t>ICE Results to CAPE</t>
  </si>
  <si>
    <t>Defense Business System (DBS; DoDI 5000.75) Functional Requirements ATP AAE</t>
  </si>
  <si>
    <t>Deliver ASA(FM&amp;C) Approved ACP (FM&amp;C Memo/CAB/Affordability Memo)</t>
  </si>
  <si>
    <t>Update ACE, if required</t>
  </si>
  <si>
    <t>Updated Signed CARD Addendum</t>
  </si>
  <si>
    <t>Defense Business System (DBS; DoDI 5000.75) Limited Deployment ATP AAE</t>
  </si>
  <si>
    <t>AAE MTA Approval</t>
  </si>
  <si>
    <t>Deliver ACE to CA***</t>
  </si>
  <si>
    <t>Defense Business System (DBS; DoDI 5000.75) Acquisition ATP AAE</t>
  </si>
  <si>
    <t>Major Capability Acquisition (MCA; DoDI 5000.85)</t>
  </si>
  <si>
    <t>Defense Business System (DBS; DoDI 5000.75)</t>
  </si>
  <si>
    <t>Middle Tier Acquisition Rapid Prototyping (MTA RP; DoDI 5000.80)</t>
  </si>
  <si>
    <t>Middle Tier Acquisition Rapid Fielding (MTA RF; DoDI 5000.80)</t>
  </si>
  <si>
    <t>Software Acquisition (SWP; DoDI 5000.87)</t>
  </si>
  <si>
    <t>Deliver ACE to CA</t>
  </si>
  <si>
    <t xml:space="preserve">Final ACE documentation*** uploaded to CPP, to include final Program Description </t>
  </si>
  <si>
    <t>Software Pathway Execution Approval</t>
  </si>
  <si>
    <t>ICE Memo/CAB complete</t>
  </si>
  <si>
    <t>Defense Business System (DBS; DoDI 5000.75) Full Deployment ATP AAE</t>
  </si>
  <si>
    <t>Milestone A (MS A)</t>
  </si>
  <si>
    <t>Functional Requirements ATP</t>
  </si>
  <si>
    <t>Entrance</t>
  </si>
  <si>
    <t>Execution Phase</t>
  </si>
  <si>
    <t>Cost WIPT with CA, if requested by CA</t>
  </si>
  <si>
    <t xml:space="preserve">Final documentation uploaded to CPP, to include Final Program Description (CARD/CARD-like document) </t>
  </si>
  <si>
    <t>Defense Business System (DBS; DoDI 5000.75) Functional Requirements ATP A&amp;S</t>
  </si>
  <si>
    <t>Request for Proposal (RFP) Release</t>
  </si>
  <si>
    <t>Limited Deployment ATP</t>
  </si>
  <si>
    <t>Cost Growth</t>
  </si>
  <si>
    <t>CA Submission of Estimate of Life-Cycle Costs</t>
  </si>
  <si>
    <t>Defense Business System (DBS; DoDI 5000.75) Limited Deployment ATP A&amp;S</t>
  </si>
  <si>
    <t>Milestone B (MS B)</t>
  </si>
  <si>
    <t>Acquisition ATP</t>
  </si>
  <si>
    <t>Defense Business System (DBS; DoDI 5000.75) Acquisition ATP A&amp;S</t>
  </si>
  <si>
    <t>Milestone C (MS C)</t>
  </si>
  <si>
    <t>Full Deployment ATP</t>
  </si>
  <si>
    <t>Defense Business System (DBS; DoDI 5000.75) Full Deployment ATP A&amp;S</t>
  </si>
  <si>
    <t>Full Rate Production (FRP)</t>
  </si>
  <si>
    <t>Capability Support ATP</t>
  </si>
  <si>
    <t>Defense Business System (DBS; DoDI 5000.75) Functional Requirements ATP PEO</t>
  </si>
  <si>
    <t>Re-Baseline</t>
  </si>
  <si>
    <t>Defense Business System (DBS; DoDI 5000.75) Limited Deployment ATP PEO</t>
  </si>
  <si>
    <t>Operational Sustainment Review (OSR)</t>
  </si>
  <si>
    <t>Defense Business System (DBS; DoDI 5000.75) Acquisition ATP PEO</t>
  </si>
  <si>
    <t>Defense Business System (DBS; DoDI 5000.75) Full Deployment ATP PEO</t>
  </si>
  <si>
    <t xml:space="preserve">The Draft CARD submitted to ASA(ALT)/DASA-CE/CA 180 days prior to the CRB (201 days prior to the Army OIPT) does not require PEO signature.
The CARD submitted to ASA(ALT) 128 days prior to the CRB (149 days prior to the Army OIPT) does require PEO signature
DoDI 5000.73 bases dates on the OSD OIPT, these dates are based on the Army OIPT
CA - Cost Assissment Directorate of CAPE
ICE - Independent Cost Estimate
CCA - Component Cost Assessment
</t>
  </si>
  <si>
    <t xml:space="preserve">The Draft CARD submitted to ASA(ALT)/DASA-CE/CA 130 days prior to the Army OIPT does not require PEO signature.
DoDI 5000.73 bases dates on the RFP Release Review Decision date, these dates are based on the Army OIPT
CA - Cost Assissment Directorate of CAPE
ICE - Independent Cost Estimate
CCA - Component Cost Assessment
</t>
  </si>
  <si>
    <t>* Kick-off memo will include the MTA Cost Estimate Timeline and specific data requests.
** PMO will brief the draft Program Description at the Cost WIPT to gain feedback on tailored contents. Program Description (CARD-like) document will be tailored at the discretion of the Cost WIPT, and will include: Program Overview and Status, Requirements, Acquisition Strategy, Program Schedule, Major Components, Software Sizing, Time-phased Qty, Test Description/Schedule, GFE, Sustaiment Concept (Interim Contractor Logistic Support scope &amp; duration, FSR/LAR, transition dates to TT/SS PEGs, etc), Manpower, and Training.
*** Final ACE timeline is notional and may be dependent on Governance Board schedule and contract award timelines.
CA - Cost Assissment Directorate of CAPE
POE - Program Cost Estimate 
CCE - Component Cost Estimate</t>
  </si>
  <si>
    <t>* Kick-off memo will include the MTA Cost Estimate Timeline and specific data requests.
** Acquisition Strategy, Program Schedule, Major Components, Software Sizing, Time-phased Qty, Test Description/Schedule, GFE, Sustaiment Concept (Interim Contractor Logistic Support scope &amp; duration, FSR/LAR, transition dates to TT/SS PEGs, etc), Manpower, and Training.
*** Final ACE timeline is notional and may be dependent on Governance Board schedule and contract award timelines.
CA - Cost Assissment Directorate of CAPE
POE - Program Cost Estimate 
CCE - Component Cost Estimate</t>
  </si>
  <si>
    <t xml:space="preserve">* Per the DoDI 5000.73 and ASA(ALT) policy, the PM/PEO is also required to notify CAPE and DASA-CE once the program enters the planning phase. If the start of the planning phase is less than 210 days prior to the EP, the timeline will be tailored accordingly. If the program intends to skip the planning phase, notification occurs when the decision to skip the phase is made. Notification must occur NLT 120 days from Execution decision. Official notification to DASA-CE follows the notification instructions in the FM&amp;C SWP Cost Policy Memo.
** Submission to DASM applicable if AAE is the DA
*** ACE serves as CAPE delegated estimate 
CA - Cost Assissment Directorate of CAPE
POE - Program Cost Estimate 
ACE - Army Cost Estimate
</t>
  </si>
  <si>
    <t xml:space="preserve">*  Cost growth is defined in the ASA(ALT) Software Acquisition Pathway Policy (22 Dec. 2021) and is defined as:
i) A percent increase in the total estimate over the FYDP of at least 15% over the previous estimate; 
ii) A percent increase in the estimate of any previously estimated year of at least 30% </t>
  </si>
  <si>
    <t>Defense Business System (DBS; DoDI 5000.75) Capability Support ATP AAE</t>
  </si>
  <si>
    <t>Defense Business System (DBS; DoDI 5000.75) Capability Support ATP A&amp;S</t>
  </si>
  <si>
    <t>Defense Business System (DBS; DoDI 5000.75) Capability Support ATP PEO</t>
  </si>
  <si>
    <t>Middle Tier Acquisition Rapid Fielding (MTA RF; DoDI 5000.80) Entrance AAE</t>
  </si>
  <si>
    <t>Middle Tier Acquisition Rapid Prototyping (MTA RP; DoDI 5000.80) Entrance AAE</t>
  </si>
  <si>
    <t>Middle Tier Acquisition Rapid Fielding (MTA RF; DoDI 5000.80) Entrance PEO</t>
  </si>
  <si>
    <t>Middle Tier Acquisition Rapid Prototyping (MTA RP; DoDI 5000.80) Entrance PEO</t>
  </si>
  <si>
    <t>Middle Tier Acquisition Rapid Fielding (MTA RF; DoDI 5000.80) Entrance A&amp;S</t>
  </si>
  <si>
    <t>Middle Tier Acquisition Rapid Prototyping (MTA RP; DoDI 5000.80) Entrance A&amp;S</t>
  </si>
  <si>
    <t>Software Acquisition (SWP; DoDI 5000.87) Execution Phase AAE</t>
  </si>
  <si>
    <t>Software Acquisition (SWP; DoDI 5000.87) Cost Growth AAE</t>
  </si>
  <si>
    <t>Software Acquisition (SWP; DoDI 5000.87) Execution Phase PEO</t>
  </si>
  <si>
    <t>Software Acquisition (SWP; DoDI 5000.87) Cost Growth PEO</t>
  </si>
  <si>
    <t>Software Acquisition (SWP; DoDI 5000.87) Execution Phase A&amp;S</t>
  </si>
  <si>
    <t>Software Acquisition (SWP; DoDI 5000.87) Cost Growth A&amp;S</t>
  </si>
  <si>
    <t>V2</t>
  </si>
  <si>
    <t>correct Nrief in SWP</t>
  </si>
  <si>
    <t>V3</t>
  </si>
  <si>
    <t>removed drop down acronyms</t>
  </si>
  <si>
    <t>add helpful format for meta data</t>
  </si>
  <si>
    <t>made SW field N/A if not required</t>
  </si>
  <si>
    <t>fixed potato with hard validation error</t>
  </si>
  <si>
    <t>v4</t>
  </si>
  <si>
    <t>skip</t>
  </si>
  <si>
    <t>v5</t>
  </si>
  <si>
    <t xml:space="preserve">added back email easy button </t>
  </si>
  <si>
    <t>correct MTA RF data of error D15</t>
  </si>
  <si>
    <t>clean up hiddened in v6 depending on final email easy button soluation</t>
  </si>
  <si>
    <t>v6</t>
  </si>
  <si>
    <t>added enable content notifaction</t>
  </si>
  <si>
    <t>added POC</t>
  </si>
  <si>
    <t>v20220218</t>
  </si>
  <si>
    <t>removed ASAR Distro</t>
  </si>
  <si>
    <t>Add Full Deployment ATP to timelines for DBSs</t>
  </si>
  <si>
    <t xml:space="preserve">Fixed SWP Growth notifiaction </t>
  </si>
  <si>
    <t>update OSR time line to timeline for Jenna on 14 Feb 2021 email</t>
  </si>
  <si>
    <t>V20220407</t>
  </si>
  <si>
    <t>update OSR time line to timeline for Jenna on 05Apr2022 email</t>
  </si>
  <si>
    <t>v20221122</t>
  </si>
  <si>
    <t>update OSR timeline to add CA to draft ICE brief</t>
  </si>
  <si>
    <t>update to add space in header d27</t>
  </si>
  <si>
    <t>v20230215</t>
  </si>
  <si>
    <t>update column G to correct spelling error</t>
  </si>
  <si>
    <t>update to add Capability Support ATP to DBS</t>
  </si>
  <si>
    <t>v20230314</t>
  </si>
  <si>
    <t>updated OSR based on email on 3/14/2023 from Shawn Niemi</t>
  </si>
  <si>
    <t>V20230410</t>
  </si>
  <si>
    <t>update OSR Based on email form Shawn Niemi on 7 April 2023</t>
  </si>
  <si>
    <t>v20231213</t>
  </si>
  <si>
    <t>added logical for weekend and holiday blockout dates Wray request (only goes 2030)</t>
  </si>
  <si>
    <t>added more details on POE for ACAT level</t>
  </si>
  <si>
    <t>V20231215</t>
  </si>
  <si>
    <t>added more details on estimates in meta data</t>
  </si>
  <si>
    <t>remove the email link</t>
  </si>
  <si>
    <t>V20240205</t>
  </si>
  <si>
    <t>added DoDI references to pathway names</t>
  </si>
  <si>
    <t>update SWP to have three sub types</t>
  </si>
  <si>
    <t>update to required fields</t>
  </si>
  <si>
    <t>update to dynamic field for SW Growth and SWP Sub path</t>
  </si>
  <si>
    <t>Cleaned up LCCE and Acq pathway based on Wray</t>
  </si>
  <si>
    <t>V20240221</t>
  </si>
  <si>
    <t>Pat update formating of number for years and dollar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</si>
</sst>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d\-mmm\-yy;@"/>
    <numFmt numFmtId="165" formatCode="[$-F800]dddd\,\ mmmm\ dd\,\ yyyy"/>
    <numFmt numFmtId="166" formatCode="_(* #,##0_);_(* \(#,##0\);_(* &quot;-&quot;??_);_(@_)"/>
    <numFmt numFmtId="167" formatCode="m/d/yyyy;@"/>
    <numFmt numFmtId="168" formatCode="&quot;$&quot;#,##0.0"/>
  </numFmts>
  <fonts count="23">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name val="Arial"/>
      <family val="2"/>
    </font>
    <font>
      <sz val="11"/>
      <color theme="1"/>
      <name val="Arial"/>
      <family val="2"/>
    </font>
    <font>
      <b/>
      <sz val="11"/>
      <color theme="1"/>
      <name val="Arial"/>
      <family val="2"/>
    </font>
    <font>
      <b/>
      <sz val="14"/>
      <color theme="1"/>
      <name val="Arial"/>
      <family val="2"/>
    </font>
    <font>
      <b/>
      <sz val="11"/>
      <name val="Arial"/>
      <family val="2"/>
    </font>
    <font>
      <b/>
      <sz val="11"/>
      <color rgb="FFFF0000"/>
      <name val="Arial"/>
      <family val="2"/>
    </font>
    <font>
      <b/>
      <sz val="12"/>
      <color rgb="FFFF0000"/>
      <name val="Arial"/>
      <family val="2"/>
    </font>
    <font>
      <sz val="16"/>
      <color rgb="FFFF0000"/>
      <name val="Arial"/>
      <family val="2"/>
    </font>
    <font>
      <u/>
      <sz val="11"/>
      <color theme="10"/>
      <name val="Calibri"/>
      <family val="2"/>
      <scheme val="minor"/>
    </font>
    <font>
      <sz val="11"/>
      <color rgb="FFFF0000"/>
      <name val="Arial"/>
      <family val="2"/>
    </font>
    <font>
      <b/>
      <i/>
      <sz val="12"/>
      <color rgb="FFFF0000"/>
      <name val="Arial"/>
      <family val="2"/>
    </font>
    <font>
      <b/>
      <sz val="11"/>
      <color rgb="FF00B0F0"/>
      <name val="Calibri"/>
      <family val="2"/>
      <scheme val="minor"/>
    </font>
    <font>
      <sz val="16"/>
      <color theme="1"/>
      <name val="Arial"/>
      <family val="2"/>
    </font>
    <font>
      <b/>
      <sz val="16"/>
      <color rgb="FFFF0000"/>
      <name val="Arial"/>
      <family val="2"/>
    </font>
    <font>
      <sz val="16"/>
      <color theme="1"/>
      <name val="Calibri"/>
      <family val="2"/>
      <scheme val="minor"/>
    </font>
    <font>
      <b/>
      <i/>
      <sz val="11"/>
      <name val="Arial"/>
      <family val="2"/>
    </font>
    <font>
      <b/>
      <sz val="16"/>
      <color rgb="FF00B050"/>
      <name val="Arial"/>
      <family val="2"/>
    </font>
    <font>
      <i/>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bgColor indexed="64"/>
      </patternFill>
    </fill>
    <fill>
      <patternFill patternType="solid">
        <fgColor theme="4"/>
        <bgColor theme="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bottom/>
      <diagonal/>
    </border>
    <border>
      <left/>
      <right/>
      <top/>
      <bottom style="medium">
        <color indexed="64"/>
      </bottom>
      <diagonal/>
    </border>
    <border>
      <left style="mediumDashed">
        <color rgb="FFFF0000"/>
      </left>
      <right/>
      <top/>
      <bottom/>
      <diagonal/>
    </border>
    <border>
      <left/>
      <right style="mediumDashed">
        <color rgb="FFFF0000"/>
      </right>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style="thick">
        <color rgb="FFFF0000"/>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bottom style="thin">
        <color indexed="64"/>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top style="thin">
        <color indexed="64"/>
      </top>
      <bottom style="thick">
        <color theme="1"/>
      </bottom>
      <diagonal/>
    </border>
    <border>
      <left/>
      <right style="thin">
        <color indexed="64"/>
      </right>
      <top style="thin">
        <color indexed="64"/>
      </top>
      <bottom style="thick">
        <color theme="1"/>
      </bottom>
      <diagonal/>
    </border>
    <border>
      <left style="thin">
        <color indexed="64"/>
      </left>
      <right style="thick">
        <color rgb="FFFF0000"/>
      </right>
      <top style="thin">
        <color indexed="64"/>
      </top>
      <bottom style="thick">
        <color theme="1"/>
      </bottom>
      <diagonal/>
    </border>
    <border>
      <left style="thick">
        <color rgb="FFFF0000"/>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style="thick">
        <color rgb="FFFF0000"/>
      </right>
      <top style="thin">
        <color indexed="64"/>
      </top>
      <bottom style="double">
        <color theme="1"/>
      </bottom>
      <diagonal/>
    </border>
  </borders>
  <cellStyleXfs count="8">
    <xf numFmtId="0" fontId="0" fillId="0" borderId="0"/>
    <xf numFmtId="43" fontId="1" fillId="0" borderId="0" applyFont="0" applyFill="0" applyBorder="0" applyAlignment="0" applyProtection="0"/>
    <xf numFmtId="164" fontId="2" fillId="0" borderId="0"/>
    <xf numFmtId="164" fontId="2" fillId="0" borderId="0"/>
    <xf numFmtId="0" fontId="1" fillId="0" borderId="0"/>
    <xf numFmtId="0" fontId="1" fillId="0" borderId="0"/>
    <xf numFmtId="0" fontId="13" fillId="0" borderId="0" applyNumberFormat="0" applyFill="0" applyBorder="0" applyAlignment="0" applyProtection="0"/>
    <xf numFmtId="44" fontId="1" fillId="0" borderId="0" applyFont="0" applyFill="0" applyBorder="0" applyAlignment="0" applyProtection="0"/>
  </cellStyleXfs>
  <cellXfs count="113">
    <xf numFmtId="0" fontId="0" fillId="0" borderId="0" xfId="0"/>
    <xf numFmtId="0" fontId="0" fillId="4" borderId="0" xfId="0" applyFill="1"/>
    <xf numFmtId="0" fontId="0" fillId="0" borderId="0" xfId="0" applyAlignment="1">
      <alignment wrapText="1"/>
    </xf>
    <xf numFmtId="0" fontId="4" fillId="0" borderId="0" xfId="0" applyFont="1"/>
    <xf numFmtId="0" fontId="0" fillId="4" borderId="0" xfId="0" applyFill="1" applyAlignment="1">
      <alignment wrapText="1"/>
    </xf>
    <xf numFmtId="0" fontId="5" fillId="0" borderId="1" xfId="4" applyFont="1" applyFill="1" applyBorder="1" applyAlignment="1" applyProtection="1"/>
    <xf numFmtId="0" fontId="6" fillId="0" borderId="1" xfId="4" applyFont="1" applyFill="1" applyBorder="1" applyAlignment="1" applyProtection="1"/>
    <xf numFmtId="0" fontId="6" fillId="0" borderId="1" xfId="4" applyFont="1" applyBorder="1" applyAlignment="1" applyProtection="1"/>
    <xf numFmtId="0" fontId="5" fillId="0" borderId="1" xfId="4" applyFont="1" applyBorder="1" applyAlignment="1" applyProtection="1">
      <alignment horizontal="left"/>
    </xf>
    <xf numFmtId="0" fontId="5" fillId="0" borderId="1" xfId="4" applyFont="1" applyBorder="1" applyAlignment="1" applyProtection="1"/>
    <xf numFmtId="0" fontId="0" fillId="0" borderId="0" xfId="0" applyAlignment="1"/>
    <xf numFmtId="0" fontId="6" fillId="0" borderId="0" xfId="0" applyFont="1"/>
    <xf numFmtId="0" fontId="6" fillId="0" borderId="0" xfId="0" applyFont="1" applyAlignment="1">
      <alignment wrapText="1"/>
    </xf>
    <xf numFmtId="164" fontId="9" fillId="6" borderId="11" xfId="2" applyFont="1" applyFill="1" applyBorder="1" applyAlignment="1" applyProtection="1">
      <alignment vertical="top" wrapText="1"/>
    </xf>
    <xf numFmtId="1" fontId="10" fillId="3" borderId="1" xfId="1" applyNumberFormat="1" applyFont="1" applyFill="1" applyBorder="1" applyProtection="1"/>
    <xf numFmtId="164" fontId="10" fillId="0" borderId="12" xfId="2" applyNumberFormat="1" applyFont="1" applyFill="1" applyBorder="1" applyAlignment="1" applyProtection="1">
      <alignment horizontal="right"/>
    </xf>
    <xf numFmtId="1" fontId="6" fillId="0" borderId="11" xfId="0" applyNumberFormat="1" applyFont="1" applyBorder="1" applyAlignment="1">
      <alignment horizontal="center"/>
    </xf>
    <xf numFmtId="0" fontId="5" fillId="3" borderId="1" xfId="2" applyNumberFormat="1" applyFont="1" applyFill="1" applyBorder="1" applyAlignment="1" applyProtection="1">
      <alignment vertical="center" wrapText="1"/>
    </xf>
    <xf numFmtId="1" fontId="5" fillId="3" borderId="1" xfId="1" applyNumberFormat="1" applyFont="1" applyFill="1" applyBorder="1" applyProtection="1"/>
    <xf numFmtId="164" fontId="5" fillId="0" borderId="12" xfId="2" applyNumberFormat="1" applyFont="1" applyFill="1" applyBorder="1" applyAlignment="1" applyProtection="1">
      <alignment horizontal="right"/>
    </xf>
    <xf numFmtId="0" fontId="5" fillId="3" borderId="1" xfId="2" applyNumberFormat="1" applyFont="1" applyFill="1" applyBorder="1" applyProtection="1"/>
    <xf numFmtId="0" fontId="3" fillId="7" borderId="16" xfId="0" applyFont="1" applyFill="1" applyBorder="1"/>
    <xf numFmtId="0" fontId="3" fillId="7" borderId="17" xfId="0" applyFont="1" applyFill="1" applyBorder="1"/>
    <xf numFmtId="0" fontId="6" fillId="0" borderId="1" xfId="5" applyFont="1" applyFill="1" applyBorder="1" applyAlignment="1" applyProtection="1">
      <alignment horizontal="right" vertical="center" wrapText="1"/>
    </xf>
    <xf numFmtId="0" fontId="5" fillId="0" borderId="1" xfId="5" applyFont="1" applyBorder="1" applyProtection="1"/>
    <xf numFmtId="0" fontId="5" fillId="0" borderId="1" xfId="5" applyFont="1" applyBorder="1" applyAlignment="1" applyProtection="1">
      <alignment horizontal="right"/>
    </xf>
    <xf numFmtId="0" fontId="6" fillId="0" borderId="1" xfId="5" applyFont="1" applyBorder="1" applyAlignment="1" applyProtection="1">
      <alignment horizontal="right"/>
    </xf>
    <xf numFmtId="0" fontId="5" fillId="0" borderId="18" xfId="4" applyFont="1" applyFill="1" applyBorder="1" applyAlignment="1" applyProtection="1"/>
    <xf numFmtId="165" fontId="6" fillId="0" borderId="0" xfId="0" applyNumberFormat="1" applyFont="1"/>
    <xf numFmtId="0" fontId="6" fillId="0" borderId="0" xfId="0" applyFont="1" applyBorder="1"/>
    <xf numFmtId="0" fontId="6" fillId="3" borderId="0" xfId="0" applyFont="1" applyFill="1" applyBorder="1"/>
    <xf numFmtId="0" fontId="13" fillId="0" borderId="0" xfId="6"/>
    <xf numFmtId="1" fontId="5" fillId="0" borderId="0" xfId="1" applyNumberFormat="1" applyFont="1" applyFill="1" applyBorder="1" applyAlignment="1" applyProtection="1">
      <alignment vertical="top"/>
    </xf>
    <xf numFmtId="0" fontId="0" fillId="0" borderId="0" xfId="0" applyBorder="1"/>
    <xf numFmtId="1" fontId="0" fillId="0" borderId="0" xfId="0" applyNumberFormat="1"/>
    <xf numFmtId="166" fontId="0" fillId="0" borderId="0" xfId="1" applyNumberFormat="1" applyFont="1"/>
    <xf numFmtId="14" fontId="6" fillId="0" borderId="0" xfId="0" applyNumberFormat="1" applyFont="1"/>
    <xf numFmtId="14" fontId="14" fillId="0" borderId="0" xfId="0" applyNumberFormat="1" applyFont="1"/>
    <xf numFmtId="0" fontId="6" fillId="0" borderId="0" xfId="0" applyFont="1" applyAlignment="1">
      <alignment horizontal="right"/>
    </xf>
    <xf numFmtId="0" fontId="6" fillId="0" borderId="20" xfId="0" applyFont="1" applyBorder="1"/>
    <xf numFmtId="0" fontId="6" fillId="0" borderId="21" xfId="0" applyFont="1" applyBorder="1"/>
    <xf numFmtId="0" fontId="6" fillId="3" borderId="21" xfId="0" applyFont="1" applyFill="1" applyBorder="1"/>
    <xf numFmtId="49" fontId="0" fillId="0" borderId="0" xfId="0" applyNumberFormat="1"/>
    <xf numFmtId="0" fontId="5" fillId="0" borderId="0" xfId="0" applyFont="1"/>
    <xf numFmtId="0" fontId="17" fillId="0" borderId="0" xfId="0" applyFont="1"/>
    <xf numFmtId="0" fontId="19" fillId="0" borderId="0" xfId="0" applyFont="1"/>
    <xf numFmtId="0" fontId="14" fillId="3" borderId="1" xfId="2" applyNumberFormat="1" applyFont="1" applyFill="1" applyBorder="1" applyAlignment="1" applyProtection="1">
      <alignment vertical="center" wrapText="1"/>
    </xf>
    <xf numFmtId="1" fontId="14" fillId="0" borderId="11" xfId="0" applyNumberFormat="1" applyFont="1" applyBorder="1" applyAlignment="1">
      <alignment horizontal="center"/>
    </xf>
    <xf numFmtId="1" fontId="14" fillId="3" borderId="1" xfId="1" applyNumberFormat="1" applyFont="1" applyFill="1" applyBorder="1" applyProtection="1"/>
    <xf numFmtId="164" fontId="14" fillId="0" borderId="12" xfId="2" applyNumberFormat="1" applyFont="1" applyFill="1" applyBorder="1" applyAlignment="1" applyProtection="1">
      <alignment horizontal="right"/>
    </xf>
    <xf numFmtId="0" fontId="21" fillId="3" borderId="0" xfId="0" applyFont="1" applyFill="1" applyBorder="1" applyAlignment="1">
      <alignment horizontal="center" vertical="top"/>
    </xf>
    <xf numFmtId="0" fontId="5" fillId="0" borderId="0" xfId="0" applyFont="1" applyAlignment="1">
      <alignment vertical="center"/>
    </xf>
    <xf numFmtId="0" fontId="10" fillId="3" borderId="22" xfId="0" applyFont="1" applyFill="1" applyBorder="1" applyAlignment="1" applyProtection="1">
      <alignment horizontal="right" wrapText="1" indent="1"/>
      <protection locked="0"/>
    </xf>
    <xf numFmtId="0" fontId="10" fillId="2" borderId="23" xfId="0" applyFont="1" applyFill="1" applyBorder="1" applyAlignment="1" applyProtection="1">
      <alignment horizontal="right" wrapText="1" indent="1"/>
      <protection locked="0"/>
    </xf>
    <xf numFmtId="0" fontId="10" fillId="3" borderId="23" xfId="0" applyFont="1" applyFill="1" applyBorder="1" applyAlignment="1" applyProtection="1">
      <alignment horizontal="right" wrapText="1" indent="1"/>
      <protection locked="0"/>
    </xf>
    <xf numFmtId="167" fontId="10" fillId="3" borderId="23" xfId="0" applyNumberFormat="1" applyFont="1" applyFill="1" applyBorder="1" applyAlignment="1" applyProtection="1">
      <alignment horizontal="right" wrapText="1" indent="1"/>
      <protection locked="0"/>
    </xf>
    <xf numFmtId="0" fontId="22" fillId="0" borderId="0" xfId="0" applyFont="1" applyBorder="1"/>
    <xf numFmtId="0" fontId="7" fillId="3" borderId="25" xfId="0" applyNumberFormat="1" applyFont="1" applyFill="1" applyBorder="1"/>
    <xf numFmtId="0" fontId="6" fillId="3" borderId="26" xfId="0" applyFont="1" applyFill="1" applyBorder="1"/>
    <xf numFmtId="0" fontId="6" fillId="2" borderId="27" xfId="0" applyNumberFormat="1" applyFont="1" applyFill="1" applyBorder="1"/>
    <xf numFmtId="0" fontId="6" fillId="2" borderId="28" xfId="0" applyFont="1" applyFill="1" applyBorder="1"/>
    <xf numFmtId="0" fontId="7" fillId="3" borderId="27" xfId="0" applyNumberFormat="1" applyFont="1" applyFill="1" applyBorder="1" applyAlignment="1">
      <alignment vertical="center"/>
    </xf>
    <xf numFmtId="0" fontId="6" fillId="3" borderId="28" xfId="0" applyFont="1" applyFill="1" applyBorder="1"/>
    <xf numFmtId="0" fontId="9" fillId="3" borderId="27" xfId="0" applyNumberFormat="1" applyFont="1" applyFill="1" applyBorder="1" applyAlignment="1">
      <alignment horizontal="left" vertical="center"/>
    </xf>
    <xf numFmtId="0" fontId="9" fillId="2" borderId="27" xfId="0" applyNumberFormat="1" applyFont="1" applyFill="1" applyBorder="1"/>
    <xf numFmtId="0" fontId="9" fillId="3" borderId="27" xfId="0" applyNumberFormat="1" applyFont="1" applyFill="1" applyBorder="1"/>
    <xf numFmtId="0" fontId="7" fillId="2" borderId="27" xfId="0" applyNumberFormat="1" applyFont="1" applyFill="1" applyBorder="1"/>
    <xf numFmtId="0" fontId="20" fillId="3" borderId="27" xfId="0" applyNumberFormat="1" applyFont="1" applyFill="1" applyBorder="1"/>
    <xf numFmtId="0" fontId="5" fillId="3" borderId="28" xfId="0" applyFont="1" applyFill="1" applyBorder="1"/>
    <xf numFmtId="0" fontId="9" fillId="2" borderId="27" xfId="0" applyNumberFormat="1" applyFont="1" applyFill="1" applyBorder="1" applyAlignment="1"/>
    <xf numFmtId="0" fontId="5" fillId="2" borderId="28" xfId="0" applyFont="1" applyFill="1" applyBorder="1"/>
    <xf numFmtId="0" fontId="9" fillId="2" borderId="27" xfId="0" applyNumberFormat="1" applyFont="1" applyFill="1" applyBorder="1" applyAlignment="1">
      <alignment horizontal="left" indent="3"/>
    </xf>
    <xf numFmtId="0" fontId="9" fillId="3" borderId="27" xfId="0" applyNumberFormat="1" applyFont="1" applyFill="1" applyBorder="1" applyAlignment="1">
      <alignment horizontal="left"/>
    </xf>
    <xf numFmtId="0" fontId="9" fillId="3" borderId="27" xfId="0" applyNumberFormat="1" applyFont="1" applyFill="1" applyBorder="1" applyAlignment="1">
      <alignment horizontal="left" indent="3"/>
    </xf>
    <xf numFmtId="0" fontId="9" fillId="3" borderId="27" xfId="0" applyNumberFormat="1" applyFont="1" applyFill="1" applyBorder="1" applyAlignment="1"/>
    <xf numFmtId="0" fontId="9" fillId="2" borderId="29" xfId="0" applyNumberFormat="1" applyFont="1" applyFill="1" applyBorder="1" applyAlignment="1">
      <alignment horizontal="left" indent="3"/>
    </xf>
    <xf numFmtId="0" fontId="5" fillId="2" borderId="30" xfId="0" applyFont="1" applyFill="1" applyBorder="1"/>
    <xf numFmtId="0" fontId="9" fillId="2" borderId="31" xfId="0" applyNumberFormat="1" applyFont="1" applyFill="1" applyBorder="1" applyAlignment="1"/>
    <xf numFmtId="0" fontId="5" fillId="2" borderId="32" xfId="0" applyFont="1" applyFill="1" applyBorder="1"/>
    <xf numFmtId="0" fontId="9" fillId="3" borderId="34" xfId="0" applyNumberFormat="1" applyFont="1" applyFill="1" applyBorder="1" applyAlignment="1">
      <alignment horizontal="left" vertical="center"/>
    </xf>
    <xf numFmtId="0" fontId="5" fillId="3" borderId="35" xfId="0" applyFont="1" applyFill="1" applyBorder="1"/>
    <xf numFmtId="0" fontId="10" fillId="3" borderId="36" xfId="0" applyFont="1" applyFill="1" applyBorder="1" applyAlignment="1" applyProtection="1">
      <alignment horizontal="right" wrapText="1" indent="1"/>
      <protection locked="0"/>
    </xf>
    <xf numFmtId="44" fontId="6" fillId="0" borderId="0" xfId="7" applyFont="1"/>
    <xf numFmtId="168" fontId="10" fillId="2" borderId="23" xfId="1" applyNumberFormat="1" applyFont="1" applyFill="1" applyBorder="1" applyAlignment="1" applyProtection="1">
      <alignment horizontal="right" wrapText="1" indent="1"/>
      <protection locked="0"/>
    </xf>
    <xf numFmtId="1" fontId="10" fillId="3" borderId="23" xfId="1" applyNumberFormat="1" applyFont="1" applyFill="1" applyBorder="1" applyAlignment="1" applyProtection="1">
      <alignment horizontal="right" wrapText="1" indent="1"/>
      <protection locked="0"/>
    </xf>
    <xf numFmtId="1" fontId="10" fillId="2" borderId="23" xfId="1" applyNumberFormat="1" applyFont="1" applyFill="1" applyBorder="1" applyAlignment="1" applyProtection="1">
      <alignment horizontal="right" wrapText="1" indent="1"/>
      <protection locked="0"/>
    </xf>
    <xf numFmtId="1" fontId="10" fillId="2" borderId="24" xfId="1" applyNumberFormat="1" applyFont="1" applyFill="1" applyBorder="1" applyAlignment="1" applyProtection="1">
      <alignment horizontal="right" wrapText="1" indent="1"/>
      <protection locked="0"/>
    </xf>
    <xf numFmtId="168" fontId="10" fillId="2" borderId="33" xfId="7" applyNumberFormat="1" applyFont="1" applyFill="1" applyBorder="1" applyAlignment="1" applyProtection="1">
      <alignment horizontal="right" wrapText="1" indent="1"/>
      <protection locked="0"/>
    </xf>
    <xf numFmtId="168" fontId="10" fillId="0" borderId="23" xfId="1" applyNumberFormat="1" applyFont="1" applyFill="1" applyBorder="1" applyAlignment="1" applyProtection="1">
      <alignment horizontal="right" wrapText="1" indent="1"/>
      <protection locked="0"/>
    </xf>
    <xf numFmtId="168" fontId="10" fillId="2" borderId="33" xfId="1" applyNumberFormat="1" applyFont="1" applyFill="1" applyBorder="1" applyAlignment="1" applyProtection="1">
      <alignment horizontal="right" wrapText="1" indent="1"/>
      <protection locked="0"/>
    </xf>
    <xf numFmtId="0" fontId="9" fillId="3" borderId="37" xfId="0" applyNumberFormat="1" applyFont="1" applyFill="1" applyBorder="1" applyAlignment="1">
      <alignment horizontal="left" indent="3"/>
    </xf>
    <xf numFmtId="0" fontId="5" fillId="3" borderId="38" xfId="0" applyFont="1" applyFill="1" applyBorder="1"/>
    <xf numFmtId="1" fontId="10" fillId="3" borderId="39" xfId="1" applyNumberFormat="1" applyFont="1" applyFill="1" applyBorder="1" applyAlignment="1" applyProtection="1">
      <alignment horizontal="right" wrapText="1" indent="1"/>
      <protection locked="0"/>
    </xf>
    <xf numFmtId="164" fontId="9" fillId="6" borderId="1" xfId="2" applyFont="1" applyFill="1" applyBorder="1" applyAlignment="1" applyProtection="1">
      <alignment horizontal="center" vertical="top" wrapText="1"/>
    </xf>
    <xf numFmtId="0" fontId="16" fillId="0" borderId="0" xfId="0" applyFont="1" applyAlignment="1">
      <alignment horizontal="center"/>
    </xf>
    <xf numFmtId="0" fontId="12" fillId="0" borderId="0" xfId="0" applyFont="1" applyBorder="1" applyAlignment="1">
      <alignment horizontal="left" vertical="top" wrapText="1"/>
    </xf>
    <xf numFmtId="0" fontId="6" fillId="0" borderId="0" xfId="0" applyFont="1" applyBorder="1" applyAlignment="1">
      <alignment horizontal="left" vertical="top"/>
    </xf>
    <xf numFmtId="0" fontId="18" fillId="0" borderId="0" xfId="0" applyFont="1" applyBorder="1" applyAlignment="1">
      <alignment horizontal="left" vertical="center" wrapText="1"/>
    </xf>
    <xf numFmtId="0" fontId="6" fillId="5" borderId="13" xfId="0" applyFont="1" applyFill="1" applyBorder="1" applyAlignment="1">
      <alignment horizontal="left" wrapText="1"/>
    </xf>
    <xf numFmtId="0" fontId="6" fillId="5" borderId="14" xfId="0" applyFont="1" applyFill="1" applyBorder="1" applyAlignment="1">
      <alignment horizontal="left"/>
    </xf>
    <xf numFmtId="0" fontId="6" fillId="5" borderId="15" xfId="0" applyFont="1" applyFill="1" applyBorder="1" applyAlignment="1">
      <alignment horizontal="left"/>
    </xf>
    <xf numFmtId="0" fontId="11" fillId="0" borderId="19" xfId="0" applyFont="1" applyBorder="1" applyAlignment="1">
      <alignment horizontal="center" wrapText="1"/>
    </xf>
    <xf numFmtId="164" fontId="9" fillId="6" borderId="1" xfId="2" applyFont="1" applyFill="1" applyBorder="1" applyAlignment="1" applyProtection="1">
      <alignment horizontal="center" vertical="top" wrapText="1"/>
    </xf>
    <xf numFmtId="164" fontId="9" fillId="6" borderId="12" xfId="2" applyFont="1" applyFill="1" applyBorder="1" applyAlignment="1" applyProtection="1">
      <alignment horizontal="center" vertical="top" wrapText="1"/>
    </xf>
    <xf numFmtId="0" fontId="8" fillId="5" borderId="4" xfId="0" applyFont="1" applyFill="1" applyBorder="1" applyAlignment="1">
      <alignment horizontal="center" vertical="top" wrapText="1"/>
    </xf>
    <xf numFmtId="0" fontId="8" fillId="5" borderId="5" xfId="0" applyFont="1" applyFill="1" applyBorder="1" applyAlignment="1">
      <alignment horizontal="center" vertical="top"/>
    </xf>
    <xf numFmtId="0" fontId="8" fillId="5" borderId="6" xfId="0" applyFont="1" applyFill="1" applyBorder="1" applyAlignment="1">
      <alignment horizontal="center" vertical="top"/>
    </xf>
    <xf numFmtId="0" fontId="6" fillId="5" borderId="7"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10" xfId="0" applyFont="1" applyFill="1" applyBorder="1" applyAlignment="1">
      <alignment horizontal="left" vertical="top" wrapText="1"/>
    </xf>
  </cellXfs>
  <cellStyles count="8">
    <cellStyle name="Comma" xfId="1" builtinId="3"/>
    <cellStyle name="Currency" xfId="7" builtinId="4"/>
    <cellStyle name="Hyperlink" xfId="6" builtinId="8"/>
    <cellStyle name="Normal" xfId="0" builtinId="0"/>
    <cellStyle name="Normal 2" xfId="2" xr:uid="{00000000-0005-0000-0000-000003000000}"/>
    <cellStyle name="Normal 3" xfId="3" xr:uid="{00000000-0005-0000-0000-000004000000}"/>
    <cellStyle name="Normal 4 2" xfId="4" xr:uid="{00000000-0005-0000-0000-000005000000}"/>
    <cellStyle name="Normal 4 3" xfId="5" xr:uid="{00000000-0005-0000-0000-000006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88793</xdr:colOff>
      <xdr:row>0</xdr:row>
      <xdr:rowOff>246153</xdr:rowOff>
    </xdr:from>
    <xdr:to>
      <xdr:col>5</xdr:col>
      <xdr:colOff>2365196</xdr:colOff>
      <xdr:row>0</xdr:row>
      <xdr:rowOff>778090</xdr:rowOff>
    </xdr:to>
    <xdr:sp macro="" textlink="">
      <xdr:nvSpPr>
        <xdr:cNvPr id="6" name="TextBox 5">
          <a:extLst>
            <a:ext uri="{FF2B5EF4-FFF2-40B4-BE49-F238E27FC236}">
              <a16:creationId xmlns:a16="http://schemas.microsoft.com/office/drawing/2014/main" id="{6E64AA55-E562-2DCD-8903-1692DD18B78C}"/>
            </a:ext>
          </a:extLst>
        </xdr:cNvPr>
        <xdr:cNvSpPr txBox="1"/>
      </xdr:nvSpPr>
      <xdr:spPr>
        <a:xfrm>
          <a:off x="2047304" y="246153"/>
          <a:ext cx="9307780" cy="53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cap="none" spc="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Cost</a:t>
          </a:r>
          <a:r>
            <a:rPr lang="en-US"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Product Timeline Planner Tool</a:t>
          </a:r>
          <a:endParaRPr lang="en-US" sz="2000" b="0" cap="none" spc="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twoCellAnchor>
    <xdr:from>
      <xdr:col>6</xdr:col>
      <xdr:colOff>2100157</xdr:colOff>
      <xdr:row>8</xdr:row>
      <xdr:rowOff>35245</xdr:rowOff>
    </xdr:from>
    <xdr:to>
      <xdr:col>7</xdr:col>
      <xdr:colOff>515832</xdr:colOff>
      <xdr:row>33</xdr:row>
      <xdr:rowOff>0</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13832716" y="2444510"/>
          <a:ext cx="612028" cy="4973784"/>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793749</xdr:colOff>
      <xdr:row>0</xdr:row>
      <xdr:rowOff>151101</xdr:rowOff>
    </xdr:from>
    <xdr:to>
      <xdr:col>8</xdr:col>
      <xdr:colOff>303789</xdr:colOff>
      <xdr:row>0</xdr:row>
      <xdr:rowOff>968375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0834687" y="151101"/>
          <a:ext cx="2383415" cy="817274"/>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100" b="1">
              <a:solidFill>
                <a:schemeClr val="tx1"/>
              </a:solidFill>
            </a:rPr>
            <a:t>For</a:t>
          </a:r>
          <a:r>
            <a:rPr lang="en-US" sz="1100" b="1" baseline="0">
              <a:solidFill>
                <a:schemeClr val="tx1"/>
              </a:solidFill>
            </a:rPr>
            <a:t> questions please contact Nicholas  Cesare nicholas.a.cesare2.civ@army.mil</a:t>
          </a:r>
          <a:endParaRPr lang="en-US" sz="1100" b="1">
            <a:solidFill>
              <a:schemeClr val="tx1"/>
            </a:solidFill>
          </a:endParaRPr>
        </a:p>
      </xdr:txBody>
    </xdr:sp>
    <xdr:clientData/>
  </xdr:twoCellAnchor>
  <xdr:twoCellAnchor>
    <xdr:from>
      <xdr:col>6</xdr:col>
      <xdr:colOff>1370293</xdr:colOff>
      <xdr:row>1</xdr:row>
      <xdr:rowOff>560742</xdr:rowOff>
    </xdr:from>
    <xdr:to>
      <xdr:col>8</xdr:col>
      <xdr:colOff>616563</xdr:colOff>
      <xdr:row>7</xdr:row>
      <xdr:rowOff>257356</xdr:rowOff>
    </xdr:to>
    <xdr:sp macro="" textlink="">
      <xdr:nvSpPr>
        <xdr:cNvPr id="3" name="TextBox 2">
          <a:extLst>
            <a:ext uri="{FF2B5EF4-FFF2-40B4-BE49-F238E27FC236}">
              <a16:creationId xmlns:a16="http://schemas.microsoft.com/office/drawing/2014/main" id="{F0BDB1DD-D828-450A-8F18-E998AEE23090}"/>
            </a:ext>
          </a:extLst>
        </xdr:cNvPr>
        <xdr:cNvSpPr txBox="1"/>
      </xdr:nvSpPr>
      <xdr:spPr>
        <a:xfrm>
          <a:off x="13102852" y="1479624"/>
          <a:ext cx="2114976" cy="92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0000"/>
              </a:solidFill>
            </a:rPr>
            <a:t>Must</a:t>
          </a:r>
          <a:r>
            <a:rPr lang="en-US" sz="1600" b="1" baseline="0">
              <a:solidFill>
                <a:srgbClr val="FF0000"/>
              </a:solidFill>
            </a:rPr>
            <a:t> enter data from top down</a:t>
          </a:r>
          <a:endParaRPr lang="en-US" sz="1600" b="1">
            <a:solidFill>
              <a:srgbClr val="FF0000"/>
            </a:solidFill>
          </a:endParaRPr>
        </a:p>
      </xdr:txBody>
    </xdr:sp>
    <xdr:clientData/>
  </xdr:twoCellAnchor>
  <xdr:twoCellAnchor editAs="oneCell">
    <xdr:from>
      <xdr:col>3</xdr:col>
      <xdr:colOff>1</xdr:colOff>
      <xdr:row>0</xdr:row>
      <xdr:rowOff>206517</xdr:rowOff>
    </xdr:from>
    <xdr:to>
      <xdr:col>3</xdr:col>
      <xdr:colOff>2236770</xdr:colOff>
      <xdr:row>0</xdr:row>
      <xdr:rowOff>798756</xdr:rowOff>
    </xdr:to>
    <xdr:pic>
      <xdr:nvPicPr>
        <xdr:cNvPr id="4" name="Picture 3" descr="A re-engineered and unboxed five-point star logo blends the legacy of the classic Army mark with modern functionality to reflect the Army’s limitless possibilities.">
          <a:extLst>
            <a:ext uri="{FF2B5EF4-FFF2-40B4-BE49-F238E27FC236}">
              <a16:creationId xmlns:a16="http://schemas.microsoft.com/office/drawing/2014/main" id="{6C7D60A6-8D08-4624-834D-4CA2F932BFF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581" b="28804"/>
        <a:stretch/>
      </xdr:blipFill>
      <xdr:spPr bwMode="auto">
        <a:xfrm>
          <a:off x="1958512" y="206517"/>
          <a:ext cx="2236769" cy="592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1583930</xdr:colOff>
      <xdr:row>0</xdr:row>
      <xdr:rowOff>153007</xdr:rowOff>
    </xdr:from>
    <xdr:to>
      <xdr:col>5</xdr:col>
      <xdr:colOff>2372722</xdr:colOff>
      <xdr:row>0</xdr:row>
      <xdr:rowOff>905906</xdr:rowOff>
    </xdr:to>
    <xdr:pic>
      <xdr:nvPicPr>
        <xdr:cNvPr id="5" name="Picture 4">
          <a:extLst>
            <a:ext uri="{FF2B5EF4-FFF2-40B4-BE49-F238E27FC236}">
              <a16:creationId xmlns:a16="http://schemas.microsoft.com/office/drawing/2014/main" id="{901C2066-E340-4C55-B1A1-F1B29120C0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3818" y="153007"/>
          <a:ext cx="788792" cy="75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_pathway_event" displayName="tb_pathway_event" ref="D26:H33" totalsRowShown="0">
  <autoFilter ref="D26:H33" xr:uid="{00000000-0009-0000-0100-000003000000}"/>
  <tableColumns count="5">
    <tableColumn id="1" xr3:uid="{00000000-0010-0000-0000-000001000000}" name="Major Capability Acquisition (MCA; DoDI 5000.85)"/>
    <tableColumn id="2" xr3:uid="{00000000-0010-0000-0000-000002000000}" name="Defense Business System (DBS; DoDI 5000.75)"/>
    <tableColumn id="3" xr3:uid="{00000000-0010-0000-0000-000003000000}" name="Middle Tier Acquisition Rapid Prototyping (MTA RP; DoDI 5000.80)"/>
    <tableColumn id="4" xr3:uid="{00000000-0010-0000-0000-000004000000}" name="Middle Tier Acquisition Rapid Fielding (MTA RF; DoDI 5000.80)"/>
    <tableColumn id="5" xr3:uid="{00000000-0010-0000-0000-000005000000}" name="Software Acquisition (SWP; DoDI 5000.8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FD902"/>
  <sheetViews>
    <sheetView showGridLines="0" showRowColHeaders="0" tabSelected="1" topLeftCell="C1" zoomScale="90" zoomScaleNormal="90" workbookViewId="0">
      <selection activeCell="F19" sqref="F19:F33"/>
    </sheetView>
  </sheetViews>
  <sheetFormatPr defaultColWidth="9.140625" defaultRowHeight="14.45"/>
  <cols>
    <col min="1" max="1" width="18.85546875" style="11" customWidth="1"/>
    <col min="2" max="2" width="20.140625" style="11" hidden="1" customWidth="1"/>
    <col min="3" max="3" width="9.140625" style="11" customWidth="1"/>
    <col min="4" max="4" width="84.140625" style="11" customWidth="1"/>
    <col min="5" max="5" width="10.140625" style="11" customWidth="1"/>
    <col min="6" max="6" width="41.140625" style="11" customWidth="1"/>
    <col min="7" max="7" width="31.42578125" bestFit="1" customWidth="1"/>
    <col min="8" max="9" width="9.7109375" customWidth="1"/>
    <col min="10" max="10" width="7.85546875" style="11" hidden="1" customWidth="1"/>
    <col min="11" max="11" width="9.140625" hidden="1" customWidth="1"/>
    <col min="12" max="12" width="8.7109375" hidden="1" customWidth="1"/>
    <col min="13" max="13" width="24.140625" style="11" hidden="1" customWidth="1"/>
    <col min="14" max="14" width="12.85546875" style="11" hidden="1" customWidth="1"/>
    <col min="15" max="15" width="9.140625" style="11" hidden="1" customWidth="1"/>
    <col min="16" max="16" width="12.42578125" style="11" hidden="1" customWidth="1"/>
    <col min="17" max="18" width="12.85546875" style="11" hidden="1" customWidth="1"/>
    <col min="19" max="19" width="17" style="11" hidden="1" customWidth="1"/>
    <col min="20" max="21" width="10.5703125" style="11" hidden="1" customWidth="1"/>
    <col min="22" max="16383" width="9.140625" style="11" hidden="1" customWidth="1"/>
    <col min="16384" max="16384" width="39.28515625" style="11" customWidth="1"/>
  </cols>
  <sheetData>
    <row r="1" spans="3:13" ht="72" customHeight="1"/>
    <row r="2" spans="3:13" ht="96.75" customHeight="1">
      <c r="D2" s="95" t="str">
        <f>"INSTRUCTIONS:  fill out section below and then copy &amp; paste the cell range (in the red boxed area) into the body of an email addressed as follows:"&amp;CHAR(10)&amp;"    TO: usarmy.belvoir.hqda-asa-fm.list.dasa-ce-crb-office@army.mil"&amp;CHAR(10)&amp;"    CC: usarmy.pentagon.hqda-asa-alt.list.ara@army.mil"</f>
        <v>INSTRUCTIONS:  fill out section below and then copy &amp; paste the cell range (in the red boxed area) into the body of an email addressed as follows:
    TO: usarmy.belvoir.hqda-asa-fm.list.dasa-ce-crb-office@army.mil
    CC: usarmy.pentagon.hqda-asa-alt.list.ara@army.mil</v>
      </c>
      <c r="E2" s="96"/>
      <c r="F2" s="96"/>
    </row>
    <row r="3" spans="3:13" hidden="1">
      <c r="D3" s="39"/>
      <c r="E3" s="29"/>
      <c r="F3" s="40"/>
    </row>
    <row r="4" spans="3:13" hidden="1">
      <c r="D4" s="39"/>
      <c r="E4" s="29"/>
      <c r="F4" s="40"/>
    </row>
    <row r="5" spans="3:13" hidden="1">
      <c r="D5" s="39"/>
      <c r="E5" s="29"/>
      <c r="F5" s="40"/>
    </row>
    <row r="6" spans="3:13" hidden="1">
      <c r="D6" s="39"/>
      <c r="E6" s="30"/>
      <c r="F6" s="41"/>
    </row>
    <row r="7" spans="3:13" hidden="1">
      <c r="D7" s="39"/>
      <c r="E7" s="30"/>
      <c r="F7" s="41"/>
    </row>
    <row r="8" spans="3:13" ht="20.45" thickBot="1">
      <c r="C8" s="29"/>
      <c r="D8" s="56" t="s">
        <v>0</v>
      </c>
      <c r="E8" s="30"/>
      <c r="F8" s="50" t="str">
        <f>IF(Pathway&lt;&gt;"Software Acquisition (SWP; DoDI 5000.87)",M8,M9)</f>
        <v/>
      </c>
      <c r="L8" t="s">
        <v>1</v>
      </c>
      <c r="M8" s="11" t="str">
        <f>IF(OR(F9="",F10="",Pathway="",F13="",F14="",F15="",F16=""),"","See timeline generated below")</f>
        <v/>
      </c>
    </row>
    <row r="9" spans="3:13" ht="18" customHeight="1" thickTop="1">
      <c r="D9" s="57" t="s">
        <v>2</v>
      </c>
      <c r="E9" s="58"/>
      <c r="F9" s="52"/>
      <c r="G9" s="11" t="s">
        <v>3</v>
      </c>
      <c r="L9" t="s">
        <v>4</v>
      </c>
      <c r="M9" s="11" t="str">
        <f>IF(OR(F9="",F10="",Pathway="",F12="",F13="",F14="",F15="",F16=""),"","See timeline generated below")</f>
        <v/>
      </c>
    </row>
    <row r="10" spans="3:13" ht="18" customHeight="1">
      <c r="D10" s="59" t="s">
        <v>5</v>
      </c>
      <c r="E10" s="60"/>
      <c r="F10" s="53"/>
      <c r="G10" s="11" t="s">
        <v>6</v>
      </c>
    </row>
    <row r="11" spans="3:13" ht="30" customHeight="1">
      <c r="D11" s="61" t="s">
        <v>7</v>
      </c>
      <c r="E11" s="62"/>
      <c r="F11" s="54"/>
      <c r="G11" s="11" t="s">
        <v>8</v>
      </c>
      <c r="H11" s="94"/>
      <c r="I11" s="94"/>
      <c r="J11" s="94"/>
    </row>
    <row r="12" spans="3:13" ht="18" customHeight="1">
      <c r="D12" s="63" t="str">
        <f>IF(Pathway="Software Acquisition (SWP; DoDI 5000.87)","  * Enter SWP Sub-Path:","")</f>
        <v/>
      </c>
      <c r="E12" s="62"/>
      <c r="F12" s="54"/>
      <c r="G12" s="11" t="str">
        <f>IF(Pathway="Software Acquisition (SWP; DoDI 5000.87)","&lt;--Select from list if SWP","")</f>
        <v/>
      </c>
      <c r="H12" s="94"/>
      <c r="I12" s="94"/>
      <c r="J12" s="94"/>
    </row>
    <row r="13" spans="3:13" ht="18" customHeight="1">
      <c r="D13" s="64" t="s">
        <v>9</v>
      </c>
      <c r="E13" s="60"/>
      <c r="F13" s="53"/>
      <c r="G13" s="11" t="s">
        <v>8</v>
      </c>
      <c r="H13" s="94"/>
      <c r="I13" s="94"/>
      <c r="J13" s="94"/>
    </row>
    <row r="14" spans="3:13" ht="18" customHeight="1">
      <c r="D14" s="65" t="str">
        <f>IF(Pathway="* Defense Business Systems (DBS)"," * BCAT Equivalent:", "*  ACAT Equivalent:")</f>
        <v>*  ACAT Equivalent:</v>
      </c>
      <c r="E14" s="62"/>
      <c r="F14" s="54"/>
      <c r="G14" s="11" t="s">
        <v>8</v>
      </c>
      <c r="H14" s="94"/>
      <c r="I14" s="94"/>
      <c r="J14" s="94"/>
    </row>
    <row r="15" spans="3:13" ht="18" customHeight="1">
      <c r="D15" s="66" t="s">
        <v>10</v>
      </c>
      <c r="E15" s="60"/>
      <c r="F15" s="53"/>
      <c r="G15" s="11" t="s">
        <v>8</v>
      </c>
      <c r="H15" s="94"/>
      <c r="I15" s="94"/>
      <c r="J15" s="94"/>
    </row>
    <row r="16" spans="3:13" ht="18" customHeight="1">
      <c r="D16" s="67" t="str">
        <f>IFERROR("* Enter "&amp;INDEX(D41:D64,MATCH(0,E41:E64,0),1)&amp;" Date: ","THIS DATE INPUT LABEL WILL UPDATE BASED ON INPUTS ABOVE")</f>
        <v>THIS DATE INPUT LABEL WILL UPDATE BASED ON INPUTS ABOVE</v>
      </c>
      <c r="E16" s="62"/>
      <c r="F16" s="55"/>
      <c r="G16" s="11" t="s">
        <v>11</v>
      </c>
      <c r="H16" s="94"/>
      <c r="I16" s="94"/>
      <c r="J16" s="94"/>
    </row>
    <row r="17" spans="4:10 16384:16384" ht="18" customHeight="1">
      <c r="D17" s="66" t="str">
        <f>IF(F13="Cost Growth","If SWP Growth Notification, Delta between Original &amp; Current Estimate in CY2020 $M:","")</f>
        <v/>
      </c>
      <c r="E17" s="60"/>
      <c r="F17" s="53"/>
      <c r="G17" s="43" t="str">
        <f>IF(D17="","","&lt;-- enter in CY20 $M")</f>
        <v/>
      </c>
      <c r="H17" s="94"/>
      <c r="I17" s="94"/>
      <c r="J17" s="94"/>
    </row>
    <row r="18" spans="4:10 16384:16384" ht="36" customHeight="1" thickBot="1">
      <c r="D18" s="79" t="s">
        <v>12</v>
      </c>
      <c r="E18" s="80"/>
      <c r="F18" s="81"/>
      <c r="G18" s="51" t="s">
        <v>13</v>
      </c>
      <c r="H18" s="94"/>
      <c r="I18" s="94"/>
      <c r="J18" s="94"/>
    </row>
    <row r="19" spans="4:10 16384:16384" ht="18" customHeight="1" thickTop="1">
      <c r="D19" s="77" t="s">
        <v>14</v>
      </c>
      <c r="E19" s="78"/>
      <c r="F19" s="87"/>
      <c r="G19" s="11" t="s">
        <v>15</v>
      </c>
      <c r="H19" s="94"/>
      <c r="I19" s="94"/>
      <c r="J19" s="94"/>
    </row>
    <row r="20" spans="4:10 16384:16384" ht="18" customHeight="1">
      <c r="D20" s="71" t="s">
        <v>16</v>
      </c>
      <c r="E20" s="70"/>
      <c r="F20" s="85"/>
      <c r="G20" s="11" t="s">
        <v>17</v>
      </c>
      <c r="H20" s="94"/>
      <c r="I20" s="94"/>
      <c r="J20" s="94"/>
    </row>
    <row r="21" spans="4:10 16384:16384" ht="18" customHeight="1">
      <c r="D21" s="71" t="s">
        <v>18</v>
      </c>
      <c r="E21" s="70"/>
      <c r="F21" s="85"/>
      <c r="G21" s="11" t="s">
        <v>17</v>
      </c>
      <c r="H21" s="94"/>
      <c r="I21" s="94"/>
      <c r="J21" s="94"/>
    </row>
    <row r="22" spans="4:10 16384:16384" ht="18" customHeight="1">
      <c r="D22" s="72" t="s">
        <v>19</v>
      </c>
      <c r="E22" s="68"/>
      <c r="F22" s="88"/>
      <c r="G22" s="11" t="s">
        <v>15</v>
      </c>
      <c r="H22" s="94"/>
      <c r="I22" s="94"/>
      <c r="J22" s="94"/>
    </row>
    <row r="23" spans="4:10 16384:16384" ht="18" customHeight="1">
      <c r="D23" s="73" t="s">
        <v>20</v>
      </c>
      <c r="E23" s="68"/>
      <c r="F23" s="84"/>
      <c r="G23" s="11" t="s">
        <v>17</v>
      </c>
      <c r="H23" s="94"/>
      <c r="I23" s="94"/>
      <c r="J23" s="94"/>
    </row>
    <row r="24" spans="4:10 16384:16384" ht="18" customHeight="1" thickBot="1">
      <c r="D24" s="90" t="s">
        <v>21</v>
      </c>
      <c r="E24" s="91"/>
      <c r="F24" s="92"/>
      <c r="G24" s="11" t="s">
        <v>17</v>
      </c>
      <c r="H24" s="94"/>
      <c r="I24" s="94"/>
      <c r="J24" s="94"/>
    </row>
    <row r="25" spans="4:10 16384:16384" ht="18" customHeight="1" thickTop="1">
      <c r="D25" s="77" t="s">
        <v>22</v>
      </c>
      <c r="E25" s="78"/>
      <c r="F25" s="89"/>
      <c r="G25" s="11" t="s">
        <v>15</v>
      </c>
      <c r="H25" s="94"/>
      <c r="I25" s="94"/>
      <c r="J25" s="94"/>
    </row>
    <row r="26" spans="4:10 16384:16384" ht="20.45" customHeight="1">
      <c r="D26" s="71" t="s">
        <v>23</v>
      </c>
      <c r="E26" s="70"/>
      <c r="F26" s="85"/>
      <c r="G26" s="11" t="s">
        <v>17</v>
      </c>
      <c r="H26" s="94"/>
      <c r="I26" s="94"/>
      <c r="J26" s="94"/>
    </row>
    <row r="27" spans="4:10 16384:16384" ht="20.45" customHeight="1">
      <c r="D27" s="71" t="s">
        <v>24</v>
      </c>
      <c r="E27" s="70"/>
      <c r="F27" s="85"/>
      <c r="G27" s="11" t="s">
        <v>17</v>
      </c>
      <c r="H27" s="94"/>
      <c r="I27" s="94"/>
      <c r="J27" s="94"/>
    </row>
    <row r="28" spans="4:10 16384:16384" ht="20.45" customHeight="1">
      <c r="D28" s="74" t="s">
        <v>25</v>
      </c>
      <c r="E28" s="68"/>
      <c r="F28" s="88"/>
      <c r="G28" s="11" t="s">
        <v>15</v>
      </c>
      <c r="H28" s="94"/>
      <c r="I28" s="94"/>
      <c r="J28" s="94"/>
    </row>
    <row r="29" spans="4:10 16384:16384" ht="20.45" customHeight="1">
      <c r="D29" s="73" t="s">
        <v>26</v>
      </c>
      <c r="E29" s="68"/>
      <c r="F29" s="84"/>
      <c r="G29" s="11" t="s">
        <v>17</v>
      </c>
      <c r="H29" s="94"/>
      <c r="I29" s="94"/>
      <c r="J29" s="94"/>
    </row>
    <row r="30" spans="4:10 16384:16384" ht="20.45" customHeight="1">
      <c r="D30" s="73" t="s">
        <v>27</v>
      </c>
      <c r="E30" s="68"/>
      <c r="F30" s="84"/>
      <c r="G30" s="11" t="s">
        <v>17</v>
      </c>
      <c r="H30" s="94"/>
      <c r="I30" s="94"/>
      <c r="J30" s="94"/>
      <c r="XFD30" s="82"/>
    </row>
    <row r="31" spans="4:10 16384:16384" ht="20.45" customHeight="1">
      <c r="D31" s="69" t="s">
        <v>28</v>
      </c>
      <c r="E31" s="70"/>
      <c r="F31" s="83"/>
      <c r="G31" s="11" t="s">
        <v>15</v>
      </c>
      <c r="H31" s="94"/>
      <c r="I31" s="94"/>
      <c r="J31" s="94"/>
    </row>
    <row r="32" spans="4:10 16384:16384" ht="20.45" customHeight="1">
      <c r="D32" s="71" t="s">
        <v>29</v>
      </c>
      <c r="E32" s="70"/>
      <c r="F32" s="85"/>
      <c r="G32" t="s">
        <v>17</v>
      </c>
      <c r="H32" s="94"/>
      <c r="I32" s="94"/>
      <c r="J32" s="94"/>
    </row>
    <row r="33" spans="2:21" ht="20.45" customHeight="1" thickBot="1">
      <c r="D33" s="75" t="s">
        <v>30</v>
      </c>
      <c r="E33" s="76"/>
      <c r="F33" s="86"/>
      <c r="G33" t="s">
        <v>17</v>
      </c>
      <c r="H33" s="94"/>
      <c r="I33" s="94"/>
      <c r="J33" s="94"/>
    </row>
    <row r="34" spans="2:21" s="44" customFormat="1" ht="30.75" hidden="1" customHeight="1" thickTop="1">
      <c r="D34" s="97" t="e">
        <f>"Email above metadata NLT " &amp;IF(D69=32,TEXT(F42,"dd-mmm-yyyy"),TEXT(F41,"dd-mmm-yyyy"))&amp;" (this is the Event #1 date in the timeline below)"</f>
        <v>#N/A</v>
      </c>
      <c r="E34" s="97"/>
      <c r="F34" s="97"/>
      <c r="G34" s="45"/>
      <c r="H34" s="94"/>
      <c r="I34" s="94"/>
      <c r="J34" s="94"/>
      <c r="K34" s="45"/>
      <c r="L34" s="45"/>
    </row>
    <row r="35" spans="2:21" s="44" customFormat="1" ht="30.75" hidden="1" customHeight="1">
      <c r="D35" s="97"/>
      <c r="E35" s="97"/>
      <c r="F35" s="97"/>
      <c r="G35" s="45"/>
      <c r="H35" s="94"/>
      <c r="I35" s="94"/>
      <c r="J35" s="94"/>
      <c r="K35" s="45"/>
      <c r="L35" s="45"/>
    </row>
    <row r="36" spans="2:21" ht="57" customHeight="1" thickTop="1" thickBot="1">
      <c r="C36" s="101" t="s">
        <v>31</v>
      </c>
      <c r="D36" s="101"/>
      <c r="E36" s="101"/>
      <c r="F36" s="101"/>
    </row>
    <row r="37" spans="2:21" ht="78" customHeight="1">
      <c r="B37" s="11">
        <v>2</v>
      </c>
      <c r="C37" s="104" t="e">
        <f>IF(INDEX(Timelines,Planner!B37,MATCH($D$69,timeline_ref,0))=0,"",INDEX(Timelines,Planner!B37,MATCH($D$69,timeline_ref,0)))</f>
        <v>#N/A</v>
      </c>
      <c r="D37" s="105"/>
      <c r="E37" s="105"/>
      <c r="F37" s="106"/>
    </row>
    <row r="38" spans="2:21" ht="48" customHeight="1">
      <c r="B38" s="11">
        <v>3</v>
      </c>
      <c r="C38" s="107" t="e">
        <f>IF(INDEX(Timelines,Planner!B38,MATCH($D$69,timeline_ref,0))=0,"",INDEX(Timelines,Planner!B38,MATCH($D$69,timeline_ref,0)))</f>
        <v>#N/A</v>
      </c>
      <c r="D38" s="108"/>
      <c r="E38" s="108"/>
      <c r="F38" s="109"/>
      <c r="M38" s="28"/>
    </row>
    <row r="39" spans="2:21" ht="44.45" customHeight="1">
      <c r="B39" s="11">
        <v>4</v>
      </c>
      <c r="C39" s="110" t="e">
        <f>IF(INDEX(Timelines,Planner!B39,MATCH($D$69,timeline_ref,0))=0,"",INDEX(Timelines,Planner!B39,MATCH($D$69,timeline_ref,0)))</f>
        <v>#N/A</v>
      </c>
      <c r="D39" s="111"/>
      <c r="E39" s="111"/>
      <c r="F39" s="112"/>
    </row>
    <row r="40" spans="2:21" s="12" customFormat="1">
      <c r="C40" s="13" t="s">
        <v>32</v>
      </c>
      <c r="D40" s="93" t="str">
        <f>"Planning Timeline for "&amp;F9&amp;" "&amp;F13&amp;" Cost Product"</f>
        <v>Planning Timeline for   Cost Product</v>
      </c>
      <c r="E40" s="102" t="str">
        <f>"Measured from "&amp; MID(D16,6,50)</f>
        <v>Measured from DATE INPUT LABEL WILL UPDATE BASED ON INPUTS ABOVE</v>
      </c>
      <c r="F40" s="103"/>
      <c r="G40"/>
      <c r="H40"/>
      <c r="I40"/>
      <c r="P40" s="12" t="s">
        <v>33</v>
      </c>
      <c r="Q40" s="12" t="s">
        <v>34</v>
      </c>
      <c r="R40" s="11"/>
      <c r="S40" s="11"/>
    </row>
    <row r="41" spans="2:21">
      <c r="B41" s="11">
        <v>5</v>
      </c>
      <c r="C41" s="47" t="str">
        <f>IF(F11&lt;&gt;"",1,"")</f>
        <v/>
      </c>
      <c r="D41" s="46" t="e">
        <f>IF(INDEX(Timelines,Planner!B41,MATCH($D$69,timeline_ref,0))=0,"",INDEX(Timelines,Planner!B41,MATCH($D$69,timeline_ref,0)))</f>
        <v>#N/A</v>
      </c>
      <c r="E41" s="48" t="e">
        <f>P41</f>
        <v>#N/A</v>
      </c>
      <c r="F41" s="49" t="e">
        <f>Q41</f>
        <v>#N/A</v>
      </c>
      <c r="M41" s="14" t="e">
        <f>IF(D41="","",INDEX(Timelines,Planner!B41,MATCH($D$69+1,timeline_ref,0)))</f>
        <v>#N/A</v>
      </c>
      <c r="N41" s="15" t="e">
        <f>IF(M41=0,$F$16,IF(M41="","",$F$16+M41))</f>
        <v>#N/A</v>
      </c>
      <c r="P41" s="11" t="e">
        <f t="shared" ref="P41:P63" si="0">IF(M41=0,M41,(Q41-_xlfn.XLOOKUP(0,$M$41:$M$64,$N$41:$N$64)))</f>
        <v>#N/A</v>
      </c>
      <c r="Q41" s="15" t="e">
        <f t="shared" ref="Q41:Q63" si="1">IFERROR(_xlfn.XLOOKUP(N41,$T$41:$T$902,$U$41:$U$902),N41)</f>
        <v>#N/A</v>
      </c>
      <c r="S41" s="38" t="s">
        <v>35</v>
      </c>
      <c r="T41" s="37">
        <v>45276</v>
      </c>
      <c r="U41" s="36">
        <f>T41-1</f>
        <v>45275</v>
      </c>
    </row>
    <row r="42" spans="2:21">
      <c r="B42" s="11">
        <v>6</v>
      </c>
      <c r="C42" s="16" t="e">
        <f>IF(D42&lt;&gt;"",C41+1,"")</f>
        <v>#N/A</v>
      </c>
      <c r="D42" s="17" t="e">
        <f>IF(INDEX(Timelines,Planner!B42,MATCH($D$69,timeline_ref,0))=0,"",INDEX(Timelines,Planner!B42,MATCH($D$69,timeline_ref,0)))</f>
        <v>#N/A</v>
      </c>
      <c r="E42" s="18" t="e">
        <f>P42</f>
        <v>#N/A</v>
      </c>
      <c r="F42" s="19" t="e">
        <f>Q42</f>
        <v>#N/A</v>
      </c>
      <c r="M42" s="14" t="e">
        <f>IF(D42="","",INDEX(Timelines,Planner!B42,MATCH($D$69+1,timeline_ref,0)))</f>
        <v>#N/A</v>
      </c>
      <c r="N42" s="15" t="e">
        <f t="shared" ref="N42:N61" si="2">IF(M42=0,$F$16,IF(M42="","",$F$16+M42))</f>
        <v>#N/A</v>
      </c>
      <c r="P42" s="11" t="e">
        <f t="shared" si="0"/>
        <v>#N/A</v>
      </c>
      <c r="Q42" s="15" t="e">
        <f t="shared" si="1"/>
        <v>#N/A</v>
      </c>
      <c r="S42" s="38" t="s">
        <v>35</v>
      </c>
      <c r="T42" s="37">
        <v>45277</v>
      </c>
      <c r="U42" s="36">
        <f>T42+1</f>
        <v>45278</v>
      </c>
    </row>
    <row r="43" spans="2:21">
      <c r="B43" s="11">
        <v>7</v>
      </c>
      <c r="C43" s="16" t="e">
        <f t="shared" ref="C43:C64" si="3">IF(D43&lt;&gt;"",C42+1,"")</f>
        <v>#N/A</v>
      </c>
      <c r="D43" s="17" t="e">
        <f>IF(INDEX(Timelines,Planner!B43,MATCH($D$69,timeline_ref,0))=0,"",INDEX(Timelines,Planner!B43,MATCH($D$69,timeline_ref,0)))</f>
        <v>#N/A</v>
      </c>
      <c r="E43" s="18" t="e">
        <f t="shared" ref="E43:E61" si="4">IF(M43&lt;&gt;"",P43,"")</f>
        <v>#N/A</v>
      </c>
      <c r="F43" s="19" t="e">
        <f t="shared" ref="F43:F61" si="5">IF(N43&lt;&gt;"",Q43,"")</f>
        <v>#N/A</v>
      </c>
      <c r="M43" s="14" t="e">
        <f>IF(D43="","",INDEX(Timelines,Planner!B43,MATCH($D$69+1,timeline_ref,0)))</f>
        <v>#N/A</v>
      </c>
      <c r="N43" s="15" t="e">
        <f t="shared" si="2"/>
        <v>#N/A</v>
      </c>
      <c r="P43" s="11" t="e">
        <f t="shared" si="0"/>
        <v>#N/A</v>
      </c>
      <c r="Q43" s="15" t="e">
        <f t="shared" si="1"/>
        <v>#N/A</v>
      </c>
      <c r="S43" s="38" t="s">
        <v>35</v>
      </c>
      <c r="T43" s="36">
        <f>T41+7</f>
        <v>45283</v>
      </c>
      <c r="U43" s="36">
        <f t="shared" ref="U43" si="6">T43-1</f>
        <v>45282</v>
      </c>
    </row>
    <row r="44" spans="2:21">
      <c r="B44" s="11">
        <v>8</v>
      </c>
      <c r="C44" s="16" t="e">
        <f t="shared" si="3"/>
        <v>#N/A</v>
      </c>
      <c r="D44" s="17" t="e">
        <f>IF(INDEX(Timelines,Planner!B44,MATCH($D$69,timeline_ref,0))=0,"",INDEX(Timelines,Planner!B44,MATCH($D$69,timeline_ref,0)))</f>
        <v>#N/A</v>
      </c>
      <c r="E44" s="18" t="e">
        <f t="shared" si="4"/>
        <v>#N/A</v>
      </c>
      <c r="F44" s="19" t="e">
        <f t="shared" si="5"/>
        <v>#N/A</v>
      </c>
      <c r="M44" s="14" t="e">
        <f>IF(D44="","",INDEX(Timelines,Planner!B44,MATCH($D$69+1,timeline_ref,0)))</f>
        <v>#N/A</v>
      </c>
      <c r="N44" s="15" t="e">
        <f t="shared" si="2"/>
        <v>#N/A</v>
      </c>
      <c r="P44" s="11" t="e">
        <f t="shared" si="0"/>
        <v>#N/A</v>
      </c>
      <c r="Q44" s="15" t="e">
        <f t="shared" si="1"/>
        <v>#N/A</v>
      </c>
      <c r="S44" s="38" t="s">
        <v>35</v>
      </c>
      <c r="T44" s="36">
        <f>T42+7</f>
        <v>45284</v>
      </c>
      <c r="U44" s="36">
        <f t="shared" ref="U44" si="7">T44+1</f>
        <v>45285</v>
      </c>
    </row>
    <row r="45" spans="2:21">
      <c r="B45" s="11">
        <v>9</v>
      </c>
      <c r="C45" s="16" t="e">
        <f t="shared" si="3"/>
        <v>#N/A</v>
      </c>
      <c r="D45" s="17" t="e">
        <f>IF(INDEX(Timelines,Planner!B45,MATCH($D$69,timeline_ref,0))=0,"",INDEX(Timelines,Planner!B45,MATCH($D$69,timeline_ref,0)))</f>
        <v>#N/A</v>
      </c>
      <c r="E45" s="18" t="e">
        <f t="shared" si="4"/>
        <v>#N/A</v>
      </c>
      <c r="F45" s="19" t="e">
        <f t="shared" si="5"/>
        <v>#N/A</v>
      </c>
      <c r="M45" s="14" t="e">
        <f>IF(D45="","",INDEX(Timelines,Planner!B45,MATCH($D$69+1,timeline_ref,0)))</f>
        <v>#N/A</v>
      </c>
      <c r="N45" s="15" t="e">
        <f t="shared" si="2"/>
        <v>#N/A</v>
      </c>
      <c r="P45" s="11" t="e">
        <f t="shared" si="0"/>
        <v>#N/A</v>
      </c>
      <c r="Q45" s="15" t="e">
        <f t="shared" si="1"/>
        <v>#N/A</v>
      </c>
      <c r="S45" s="38" t="s">
        <v>35</v>
      </c>
      <c r="T45" s="36">
        <f t="shared" ref="T45:T108" si="8">T43+7</f>
        <v>45290</v>
      </c>
      <c r="U45" s="36">
        <f t="shared" ref="U45" si="9">T45-1</f>
        <v>45289</v>
      </c>
    </row>
    <row r="46" spans="2:21">
      <c r="B46" s="11">
        <v>10</v>
      </c>
      <c r="C46" s="16" t="e">
        <f t="shared" si="3"/>
        <v>#N/A</v>
      </c>
      <c r="D46" s="17" t="e">
        <f>IF(INDEX(Timelines,Planner!B46,MATCH($D$69,timeline_ref,0))=0,"",INDEX(Timelines,Planner!B46,MATCH($D$69,timeline_ref,0)))</f>
        <v>#N/A</v>
      </c>
      <c r="E46" s="18" t="e">
        <f t="shared" si="4"/>
        <v>#N/A</v>
      </c>
      <c r="F46" s="19" t="e">
        <f t="shared" si="5"/>
        <v>#N/A</v>
      </c>
      <c r="M46" s="14" t="e">
        <f>IF(D46="","",INDEX(Timelines,Planner!B46,MATCH($D$69+1,timeline_ref,0)))</f>
        <v>#N/A</v>
      </c>
      <c r="N46" s="15" t="e">
        <f t="shared" si="2"/>
        <v>#N/A</v>
      </c>
      <c r="P46" s="11" t="e">
        <f t="shared" si="0"/>
        <v>#N/A</v>
      </c>
      <c r="Q46" s="15" t="e">
        <f t="shared" si="1"/>
        <v>#N/A</v>
      </c>
      <c r="S46" s="38" t="s">
        <v>35</v>
      </c>
      <c r="T46" s="36">
        <f t="shared" si="8"/>
        <v>45291</v>
      </c>
      <c r="U46" s="36">
        <f t="shared" ref="U46" si="10">T46+1</f>
        <v>45292</v>
      </c>
    </row>
    <row r="47" spans="2:21">
      <c r="B47" s="11">
        <v>11</v>
      </c>
      <c r="C47" s="16" t="e">
        <f t="shared" si="3"/>
        <v>#N/A</v>
      </c>
      <c r="D47" s="17" t="e">
        <f>IF(INDEX(Timelines,Planner!B47,MATCH($D$69,timeline_ref,0))=0,"",INDEX(Timelines,Planner!B47,MATCH($D$69,timeline_ref,0)))</f>
        <v>#N/A</v>
      </c>
      <c r="E47" s="18" t="e">
        <f t="shared" si="4"/>
        <v>#N/A</v>
      </c>
      <c r="F47" s="19" t="e">
        <f t="shared" si="5"/>
        <v>#N/A</v>
      </c>
      <c r="M47" s="14" t="e">
        <f>IF(D47="","",INDEX(Timelines,Planner!B47,MATCH($D$69+1,timeline_ref,0)))</f>
        <v>#N/A</v>
      </c>
      <c r="N47" s="15" t="e">
        <f t="shared" si="2"/>
        <v>#N/A</v>
      </c>
      <c r="P47" s="11" t="e">
        <f t="shared" si="0"/>
        <v>#N/A</v>
      </c>
      <c r="Q47" s="15" t="e">
        <f t="shared" si="1"/>
        <v>#N/A</v>
      </c>
      <c r="S47" s="38" t="s">
        <v>35</v>
      </c>
      <c r="T47" s="36">
        <f t="shared" si="8"/>
        <v>45297</v>
      </c>
      <c r="U47" s="36">
        <f t="shared" ref="U47" si="11">T47-1</f>
        <v>45296</v>
      </c>
    </row>
    <row r="48" spans="2:21">
      <c r="B48" s="11">
        <v>12</v>
      </c>
      <c r="C48" s="16" t="e">
        <f t="shared" si="3"/>
        <v>#N/A</v>
      </c>
      <c r="D48" s="17" t="e">
        <f>IF(INDEX(Timelines,Planner!B48,MATCH($D$69,timeline_ref,0))=0,"",INDEX(Timelines,Planner!B48,MATCH($D$69,timeline_ref,0)))</f>
        <v>#N/A</v>
      </c>
      <c r="E48" s="18" t="e">
        <f t="shared" si="4"/>
        <v>#N/A</v>
      </c>
      <c r="F48" s="19" t="e">
        <f t="shared" si="5"/>
        <v>#N/A</v>
      </c>
      <c r="M48" s="14" t="e">
        <f>IF(D48="","",INDEX(Timelines,Planner!B48,MATCH($D$69+1,timeline_ref,0)))</f>
        <v>#N/A</v>
      </c>
      <c r="N48" s="15" t="e">
        <f t="shared" si="2"/>
        <v>#N/A</v>
      </c>
      <c r="P48" s="11" t="e">
        <f t="shared" si="0"/>
        <v>#N/A</v>
      </c>
      <c r="Q48" s="15" t="e">
        <f t="shared" si="1"/>
        <v>#N/A</v>
      </c>
      <c r="S48" s="38" t="s">
        <v>35</v>
      </c>
      <c r="T48" s="36">
        <f t="shared" si="8"/>
        <v>45298</v>
      </c>
      <c r="U48" s="36">
        <f t="shared" ref="U48" si="12">T48+1</f>
        <v>45299</v>
      </c>
    </row>
    <row r="49" spans="2:21">
      <c r="B49" s="11">
        <v>13</v>
      </c>
      <c r="C49" s="16" t="e">
        <f t="shared" si="3"/>
        <v>#N/A</v>
      </c>
      <c r="D49" s="17" t="e">
        <f>IF(INDEX(Timelines,Planner!B49,MATCH($D$69,timeline_ref,0))=0,"",INDEX(Timelines,Planner!B49,MATCH($D$69,timeline_ref,0)))</f>
        <v>#N/A</v>
      </c>
      <c r="E49" s="18" t="e">
        <f t="shared" si="4"/>
        <v>#N/A</v>
      </c>
      <c r="F49" s="19" t="e">
        <f t="shared" si="5"/>
        <v>#N/A</v>
      </c>
      <c r="M49" s="14" t="e">
        <f>IF(D49="","",INDEX(Timelines,Planner!B49,MATCH($D$69+1,timeline_ref,0)))</f>
        <v>#N/A</v>
      </c>
      <c r="N49" s="15" t="e">
        <f t="shared" si="2"/>
        <v>#N/A</v>
      </c>
      <c r="P49" s="11" t="e">
        <f t="shared" si="0"/>
        <v>#N/A</v>
      </c>
      <c r="Q49" s="15" t="e">
        <f t="shared" si="1"/>
        <v>#N/A</v>
      </c>
      <c r="S49" s="38" t="s">
        <v>35</v>
      </c>
      <c r="T49" s="36">
        <f t="shared" si="8"/>
        <v>45304</v>
      </c>
      <c r="U49" s="36">
        <f t="shared" ref="U49" si="13">T49-1</f>
        <v>45303</v>
      </c>
    </row>
    <row r="50" spans="2:21">
      <c r="B50" s="11">
        <v>14</v>
      </c>
      <c r="C50" s="16" t="e">
        <f t="shared" si="3"/>
        <v>#N/A</v>
      </c>
      <c r="D50" s="17" t="e">
        <f>IF(INDEX(Timelines,Planner!B50,MATCH($D$69,timeline_ref,0))=0,"",INDEX(Timelines,Planner!B50,MATCH($D$69,timeline_ref,0)))</f>
        <v>#N/A</v>
      </c>
      <c r="E50" s="18" t="e">
        <f t="shared" si="4"/>
        <v>#N/A</v>
      </c>
      <c r="F50" s="19" t="e">
        <f t="shared" si="5"/>
        <v>#N/A</v>
      </c>
      <c r="M50" s="14" t="e">
        <f>IF(D50="","",INDEX(Timelines,Planner!B50,MATCH($D$69+1,timeline_ref,0)))</f>
        <v>#N/A</v>
      </c>
      <c r="N50" s="15" t="e">
        <f t="shared" si="2"/>
        <v>#N/A</v>
      </c>
      <c r="P50" s="11" t="e">
        <f t="shared" si="0"/>
        <v>#N/A</v>
      </c>
      <c r="Q50" s="15" t="e">
        <f t="shared" si="1"/>
        <v>#N/A</v>
      </c>
      <c r="S50" s="38" t="s">
        <v>35</v>
      </c>
      <c r="T50" s="36">
        <f t="shared" si="8"/>
        <v>45305</v>
      </c>
      <c r="U50" s="36">
        <f t="shared" ref="U50" si="14">T50+1</f>
        <v>45306</v>
      </c>
    </row>
    <row r="51" spans="2:21">
      <c r="B51" s="11">
        <v>15</v>
      </c>
      <c r="C51" s="16" t="e">
        <f t="shared" si="3"/>
        <v>#N/A</v>
      </c>
      <c r="D51" s="17" t="e">
        <f>IF(INDEX(Timelines,Planner!B51,MATCH($D$69,timeline_ref,0))=0,"",INDEX(Timelines,Planner!B51,MATCH($D$69,timeline_ref,0)))</f>
        <v>#N/A</v>
      </c>
      <c r="E51" s="18" t="e">
        <f t="shared" si="4"/>
        <v>#N/A</v>
      </c>
      <c r="F51" s="19" t="e">
        <f t="shared" si="5"/>
        <v>#N/A</v>
      </c>
      <c r="M51" s="14" t="e">
        <f>IF(D51="","",INDEX(Timelines,Planner!B51,MATCH($D$69+1,timeline_ref,0)))</f>
        <v>#N/A</v>
      </c>
      <c r="N51" s="15" t="e">
        <f t="shared" si="2"/>
        <v>#N/A</v>
      </c>
      <c r="P51" s="11" t="e">
        <f t="shared" si="0"/>
        <v>#N/A</v>
      </c>
      <c r="Q51" s="15" t="e">
        <f t="shared" si="1"/>
        <v>#N/A</v>
      </c>
      <c r="S51" s="38" t="s">
        <v>35</v>
      </c>
      <c r="T51" s="36">
        <f t="shared" si="8"/>
        <v>45311</v>
      </c>
      <c r="U51" s="36">
        <f t="shared" ref="U51" si="15">T51-1</f>
        <v>45310</v>
      </c>
    </row>
    <row r="52" spans="2:21">
      <c r="B52" s="11">
        <v>16</v>
      </c>
      <c r="C52" s="16" t="e">
        <f t="shared" si="3"/>
        <v>#N/A</v>
      </c>
      <c r="D52" s="17" t="e">
        <f>IF(INDEX(Timelines,Planner!B52,MATCH($D$69,timeline_ref,0))=0,"",INDEX(Timelines,Planner!B52,MATCH($D$69,timeline_ref,0)))</f>
        <v>#N/A</v>
      </c>
      <c r="E52" s="18" t="e">
        <f t="shared" si="4"/>
        <v>#N/A</v>
      </c>
      <c r="F52" s="19" t="e">
        <f t="shared" si="5"/>
        <v>#N/A</v>
      </c>
      <c r="M52" s="14" t="e">
        <f>IF(D52="","",INDEX(Timelines,Planner!B52,MATCH($D$69+1,timeline_ref,0)))</f>
        <v>#N/A</v>
      </c>
      <c r="N52" s="15" t="e">
        <f t="shared" si="2"/>
        <v>#N/A</v>
      </c>
      <c r="P52" s="11" t="e">
        <f t="shared" si="0"/>
        <v>#N/A</v>
      </c>
      <c r="Q52" s="15" t="e">
        <f t="shared" si="1"/>
        <v>#N/A</v>
      </c>
      <c r="S52" s="38" t="s">
        <v>35</v>
      </c>
      <c r="T52" s="36">
        <f t="shared" si="8"/>
        <v>45312</v>
      </c>
      <c r="U52" s="36">
        <f t="shared" ref="U52" si="16">T52+1</f>
        <v>45313</v>
      </c>
    </row>
    <row r="53" spans="2:21">
      <c r="B53" s="11">
        <v>17</v>
      </c>
      <c r="C53" s="16" t="e">
        <f t="shared" si="3"/>
        <v>#N/A</v>
      </c>
      <c r="D53" s="17" t="e">
        <f>IF(INDEX(Timelines,Planner!B53,MATCH($D$69,timeline_ref,0))=0,"",INDEX(Timelines,Planner!B53,MATCH($D$69,timeline_ref,0)))</f>
        <v>#N/A</v>
      </c>
      <c r="E53" s="18" t="e">
        <f t="shared" si="4"/>
        <v>#N/A</v>
      </c>
      <c r="F53" s="19" t="e">
        <f t="shared" si="5"/>
        <v>#N/A</v>
      </c>
      <c r="M53" s="14" t="e">
        <f>IF(D53="","",INDEX(Timelines,Planner!B53,MATCH($D$69+1,timeline_ref,0)))</f>
        <v>#N/A</v>
      </c>
      <c r="N53" s="15" t="e">
        <f t="shared" si="2"/>
        <v>#N/A</v>
      </c>
      <c r="P53" s="11" t="e">
        <f t="shared" si="0"/>
        <v>#N/A</v>
      </c>
      <c r="Q53" s="15" t="e">
        <f t="shared" si="1"/>
        <v>#N/A</v>
      </c>
      <c r="S53" s="38" t="s">
        <v>35</v>
      </c>
      <c r="T53" s="36">
        <f t="shared" si="8"/>
        <v>45318</v>
      </c>
      <c r="U53" s="36">
        <f t="shared" ref="U53" si="17">T53-1</f>
        <v>45317</v>
      </c>
    </row>
    <row r="54" spans="2:21">
      <c r="B54" s="11">
        <v>18</v>
      </c>
      <c r="C54" s="16" t="e">
        <f t="shared" si="3"/>
        <v>#N/A</v>
      </c>
      <c r="D54" s="17" t="e">
        <f>IF(INDEX(Timelines,Planner!B54,MATCH($D$69,timeline_ref,0))=0,"",INDEX(Timelines,Planner!B54,MATCH($D$69,timeline_ref,0)))</f>
        <v>#N/A</v>
      </c>
      <c r="E54" s="18" t="e">
        <f t="shared" si="4"/>
        <v>#N/A</v>
      </c>
      <c r="F54" s="19" t="e">
        <f t="shared" si="5"/>
        <v>#N/A</v>
      </c>
      <c r="M54" s="14" t="e">
        <f>IF(D54="","",INDEX(Timelines,Planner!B54,MATCH($D$69+1,timeline_ref,0)))</f>
        <v>#N/A</v>
      </c>
      <c r="N54" s="15" t="e">
        <f t="shared" si="2"/>
        <v>#N/A</v>
      </c>
      <c r="P54" s="11" t="e">
        <f t="shared" si="0"/>
        <v>#N/A</v>
      </c>
      <c r="Q54" s="15" t="e">
        <f t="shared" si="1"/>
        <v>#N/A</v>
      </c>
      <c r="S54" s="38" t="s">
        <v>35</v>
      </c>
      <c r="T54" s="36">
        <f t="shared" si="8"/>
        <v>45319</v>
      </c>
      <c r="U54" s="36">
        <f t="shared" ref="U54" si="18">T54+1</f>
        <v>45320</v>
      </c>
    </row>
    <row r="55" spans="2:21">
      <c r="B55" s="11">
        <v>19</v>
      </c>
      <c r="C55" s="16" t="e">
        <f t="shared" si="3"/>
        <v>#N/A</v>
      </c>
      <c r="D55" s="17" t="e">
        <f>IF(INDEX(Timelines,Planner!B55,MATCH($D$69,timeline_ref,0))=0,"",INDEX(Timelines,Planner!B55,MATCH($D$69,timeline_ref,0)))</f>
        <v>#N/A</v>
      </c>
      <c r="E55" s="18" t="e">
        <f t="shared" si="4"/>
        <v>#N/A</v>
      </c>
      <c r="F55" s="19" t="e">
        <f t="shared" si="5"/>
        <v>#N/A</v>
      </c>
      <c r="M55" s="14" t="e">
        <f>IF(D55="","",INDEX(Timelines,Planner!B55,MATCH($D$69+1,timeline_ref,0)))</f>
        <v>#N/A</v>
      </c>
      <c r="N55" s="15" t="e">
        <f t="shared" si="2"/>
        <v>#N/A</v>
      </c>
      <c r="P55" s="11" t="e">
        <f t="shared" si="0"/>
        <v>#N/A</v>
      </c>
      <c r="Q55" s="15" t="e">
        <f t="shared" si="1"/>
        <v>#N/A</v>
      </c>
      <c r="S55" s="38" t="s">
        <v>35</v>
      </c>
      <c r="T55" s="36">
        <f t="shared" si="8"/>
        <v>45325</v>
      </c>
      <c r="U55" s="36">
        <f t="shared" ref="U55" si="19">T55-1</f>
        <v>45324</v>
      </c>
    </row>
    <row r="56" spans="2:21">
      <c r="B56" s="11">
        <v>20</v>
      </c>
      <c r="C56" s="16" t="e">
        <f t="shared" si="3"/>
        <v>#N/A</v>
      </c>
      <c r="D56" s="17" t="e">
        <f>IF(INDEX(Timelines,Planner!B56,MATCH($D$69,timeline_ref,0))=0,"",INDEX(Timelines,Planner!B56,MATCH($D$69,timeline_ref,0)))</f>
        <v>#N/A</v>
      </c>
      <c r="E56" s="18" t="e">
        <f t="shared" si="4"/>
        <v>#N/A</v>
      </c>
      <c r="F56" s="19" t="e">
        <f t="shared" si="5"/>
        <v>#N/A</v>
      </c>
      <c r="M56" s="14" t="e">
        <f>IF(D56="","",INDEX(Timelines,Planner!B56,MATCH($D$69+1,timeline_ref,0)))</f>
        <v>#N/A</v>
      </c>
      <c r="N56" s="15" t="e">
        <f t="shared" si="2"/>
        <v>#N/A</v>
      </c>
      <c r="P56" s="11" t="e">
        <f t="shared" si="0"/>
        <v>#N/A</v>
      </c>
      <c r="Q56" s="15" t="e">
        <f t="shared" si="1"/>
        <v>#N/A</v>
      </c>
      <c r="S56" s="38" t="s">
        <v>35</v>
      </c>
      <c r="T56" s="36">
        <f t="shared" si="8"/>
        <v>45326</v>
      </c>
      <c r="U56" s="36">
        <f t="shared" ref="U56" si="20">T56+1</f>
        <v>45327</v>
      </c>
    </row>
    <row r="57" spans="2:21">
      <c r="B57" s="11">
        <v>21</v>
      </c>
      <c r="C57" s="16" t="e">
        <f t="shared" si="3"/>
        <v>#N/A</v>
      </c>
      <c r="D57" s="17" t="e">
        <f>IF(INDEX(Timelines,Planner!B57,MATCH($D$69,timeline_ref,0))=0,"",INDEX(Timelines,Planner!B57,MATCH($D$69,timeline_ref,0)))</f>
        <v>#N/A</v>
      </c>
      <c r="E57" s="18" t="e">
        <f t="shared" si="4"/>
        <v>#N/A</v>
      </c>
      <c r="F57" s="19" t="e">
        <f t="shared" si="5"/>
        <v>#N/A</v>
      </c>
      <c r="M57" s="14" t="e">
        <f>IF(D57="","",INDEX(Timelines,Planner!B57,MATCH($D$69+1,timeline_ref,0)))</f>
        <v>#N/A</v>
      </c>
      <c r="N57" s="15" t="e">
        <f t="shared" si="2"/>
        <v>#N/A</v>
      </c>
      <c r="P57" s="11" t="e">
        <f t="shared" si="0"/>
        <v>#N/A</v>
      </c>
      <c r="Q57" s="15" t="e">
        <f t="shared" si="1"/>
        <v>#N/A</v>
      </c>
      <c r="S57" s="38" t="s">
        <v>35</v>
      </c>
      <c r="T57" s="36">
        <f t="shared" si="8"/>
        <v>45332</v>
      </c>
      <c r="U57" s="36">
        <f t="shared" ref="U57" si="21">T57-1</f>
        <v>45331</v>
      </c>
    </row>
    <row r="58" spans="2:21">
      <c r="B58" s="11">
        <v>22</v>
      </c>
      <c r="C58" s="16" t="e">
        <f t="shared" si="3"/>
        <v>#N/A</v>
      </c>
      <c r="D58" s="17" t="e">
        <f>IF(INDEX(Timelines,Planner!B58,MATCH($D$69,timeline_ref,0))=0,"",INDEX(Timelines,Planner!B58,MATCH($D$69,timeline_ref,0)))</f>
        <v>#N/A</v>
      </c>
      <c r="E58" s="18" t="e">
        <f t="shared" si="4"/>
        <v>#N/A</v>
      </c>
      <c r="F58" s="19" t="e">
        <f t="shared" si="5"/>
        <v>#N/A</v>
      </c>
      <c r="M58" s="14" t="e">
        <f>IF(D58="","",INDEX(Timelines,Planner!B58,MATCH($D$69+1,timeline_ref,0)))</f>
        <v>#N/A</v>
      </c>
      <c r="N58" s="15" t="e">
        <f t="shared" si="2"/>
        <v>#N/A</v>
      </c>
      <c r="P58" s="11" t="e">
        <f t="shared" si="0"/>
        <v>#N/A</v>
      </c>
      <c r="Q58" s="15" t="e">
        <f t="shared" si="1"/>
        <v>#N/A</v>
      </c>
      <c r="S58" s="38" t="s">
        <v>35</v>
      </c>
      <c r="T58" s="36">
        <f t="shared" si="8"/>
        <v>45333</v>
      </c>
      <c r="U58" s="36">
        <f t="shared" ref="U58" si="22">T58+1</f>
        <v>45334</v>
      </c>
    </row>
    <row r="59" spans="2:21">
      <c r="B59" s="11">
        <v>23</v>
      </c>
      <c r="C59" s="16" t="e">
        <f t="shared" si="3"/>
        <v>#N/A</v>
      </c>
      <c r="D59" s="17" t="e">
        <f>IF(INDEX(Timelines,Planner!B59,MATCH($D$69,timeline_ref,0))=0,"",INDEX(Timelines,Planner!B59,MATCH($D$69,timeline_ref,0)))</f>
        <v>#N/A</v>
      </c>
      <c r="E59" s="18" t="e">
        <f t="shared" si="4"/>
        <v>#N/A</v>
      </c>
      <c r="F59" s="19" t="e">
        <f>IF(N59&lt;&gt;"",Q59,"")</f>
        <v>#N/A</v>
      </c>
      <c r="M59" s="14" t="e">
        <f>IF(D59="","",INDEX(Timelines,Planner!B59,MATCH($D$69+1,timeline_ref,0)))</f>
        <v>#N/A</v>
      </c>
      <c r="N59" s="15" t="e">
        <f t="shared" si="2"/>
        <v>#N/A</v>
      </c>
      <c r="P59" s="11" t="e">
        <f t="shared" si="0"/>
        <v>#N/A</v>
      </c>
      <c r="Q59" s="15" t="e">
        <f t="shared" si="1"/>
        <v>#N/A</v>
      </c>
      <c r="S59" s="38" t="s">
        <v>35</v>
      </c>
      <c r="T59" s="36">
        <f t="shared" si="8"/>
        <v>45339</v>
      </c>
      <c r="U59" s="36">
        <f t="shared" ref="U59" si="23">T59-1</f>
        <v>45338</v>
      </c>
    </row>
    <row r="60" spans="2:21">
      <c r="B60" s="11">
        <v>24</v>
      </c>
      <c r="C60" s="16" t="e">
        <f t="shared" si="3"/>
        <v>#N/A</v>
      </c>
      <c r="D60" s="17" t="e">
        <f>IF(INDEX(Timelines,Planner!B60,MATCH($D$69,timeline_ref,0))=0,"",INDEX(Timelines,Planner!B60,MATCH($D$69,timeline_ref,0)))</f>
        <v>#N/A</v>
      </c>
      <c r="E60" s="18" t="e">
        <f t="shared" si="4"/>
        <v>#N/A</v>
      </c>
      <c r="F60" s="19" t="e">
        <f t="shared" si="5"/>
        <v>#N/A</v>
      </c>
      <c r="M60" s="14" t="e">
        <f>IF(D60="","",INDEX(Timelines,Planner!B60,MATCH($D$69+1,timeline_ref,0)))</f>
        <v>#N/A</v>
      </c>
      <c r="N60" s="15" t="e">
        <f t="shared" si="2"/>
        <v>#N/A</v>
      </c>
      <c r="P60" s="11" t="e">
        <f t="shared" si="0"/>
        <v>#N/A</v>
      </c>
      <c r="Q60" s="15" t="e">
        <f t="shared" si="1"/>
        <v>#N/A</v>
      </c>
      <c r="S60" s="38" t="s">
        <v>35</v>
      </c>
      <c r="T60" s="36">
        <f t="shared" si="8"/>
        <v>45340</v>
      </c>
      <c r="U60" s="36">
        <f t="shared" ref="U60" si="24">T60+1</f>
        <v>45341</v>
      </c>
    </row>
    <row r="61" spans="2:21">
      <c r="B61" s="11">
        <v>25</v>
      </c>
      <c r="C61" s="16" t="e">
        <f t="shared" si="3"/>
        <v>#N/A</v>
      </c>
      <c r="D61" s="20" t="e">
        <f>IF(INDEX(Timelines,Planner!B61,MATCH($D$69,timeline_ref,0))=0,"",INDEX(Timelines,Planner!B61,MATCH($D$69,timeline_ref,0)))</f>
        <v>#N/A</v>
      </c>
      <c r="E61" s="18" t="e">
        <f t="shared" si="4"/>
        <v>#N/A</v>
      </c>
      <c r="F61" s="19" t="e">
        <f t="shared" si="5"/>
        <v>#N/A</v>
      </c>
      <c r="M61" s="14" t="e">
        <f>IF(D61="","",INDEX(Timelines,Planner!B61,MATCH($D$69+1,timeline_ref,0)))</f>
        <v>#N/A</v>
      </c>
      <c r="N61" s="15" t="e">
        <f t="shared" si="2"/>
        <v>#N/A</v>
      </c>
      <c r="P61" s="11" t="e">
        <f t="shared" si="0"/>
        <v>#N/A</v>
      </c>
      <c r="Q61" s="15" t="e">
        <f t="shared" si="1"/>
        <v>#N/A</v>
      </c>
      <c r="S61" s="38" t="s">
        <v>35</v>
      </c>
      <c r="T61" s="36">
        <f t="shared" si="8"/>
        <v>45346</v>
      </c>
      <c r="U61" s="36">
        <f t="shared" ref="U61" si="25">T61-1</f>
        <v>45345</v>
      </c>
    </row>
    <row r="62" spans="2:21">
      <c r="B62" s="11">
        <v>26</v>
      </c>
      <c r="C62" s="16" t="e">
        <f t="shared" si="3"/>
        <v>#N/A</v>
      </c>
      <c r="D62" s="20" t="e">
        <f>IF(INDEX(Timelines,Planner!B62,MATCH($D$69,timeline_ref,0))=0,"",INDEX(Timelines,Planner!B62,MATCH($D$69,timeline_ref,0)))</f>
        <v>#N/A</v>
      </c>
      <c r="E62" s="18" t="e">
        <f>IF(M62&lt;&gt;"",P62,"")</f>
        <v>#N/A</v>
      </c>
      <c r="F62" s="19" t="e">
        <f t="shared" ref="F62:F64" si="26">IF(N62&lt;&gt;"",Q62,"")</f>
        <v>#N/A</v>
      </c>
      <c r="M62" s="14" t="e">
        <f>IF(D62="","",INDEX(Timelines,Planner!B62,MATCH($D$69+1,timeline_ref,0)))</f>
        <v>#N/A</v>
      </c>
      <c r="N62" s="15" t="e">
        <f t="shared" ref="N62:N64" si="27">IF(M62=0,$F$16,IF(M62="","",$F$16+M62))</f>
        <v>#N/A</v>
      </c>
      <c r="P62" s="11" t="e">
        <f t="shared" si="0"/>
        <v>#N/A</v>
      </c>
      <c r="Q62" s="15" t="e">
        <f t="shared" si="1"/>
        <v>#N/A</v>
      </c>
      <c r="S62" s="38" t="s">
        <v>35</v>
      </c>
      <c r="T62" s="36">
        <f t="shared" si="8"/>
        <v>45347</v>
      </c>
      <c r="U62" s="36">
        <f t="shared" ref="U62" si="28">T62+1</f>
        <v>45348</v>
      </c>
    </row>
    <row r="63" spans="2:21">
      <c r="B63" s="11">
        <v>27</v>
      </c>
      <c r="C63" s="16" t="e">
        <f t="shared" si="3"/>
        <v>#N/A</v>
      </c>
      <c r="D63" s="20" t="e">
        <f>IF(INDEX(Timelines,Planner!B63,MATCH($D$69,timeline_ref,0))=0,"",INDEX(Timelines,Planner!B63,MATCH($D$69,timeline_ref,0)))</f>
        <v>#N/A</v>
      </c>
      <c r="E63" s="18" t="e">
        <f t="shared" ref="E63:E64" si="29">IF(M63&lt;&gt;"",P63,"")</f>
        <v>#N/A</v>
      </c>
      <c r="F63" s="19" t="e">
        <f t="shared" si="26"/>
        <v>#N/A</v>
      </c>
      <c r="M63" s="14" t="e">
        <f>IF(D63="","",INDEX(Timelines,Planner!B63,MATCH($D$69+1,timeline_ref,0)))</f>
        <v>#N/A</v>
      </c>
      <c r="N63" s="15" t="e">
        <f t="shared" si="27"/>
        <v>#N/A</v>
      </c>
      <c r="P63" s="11" t="e">
        <f t="shared" si="0"/>
        <v>#N/A</v>
      </c>
      <c r="Q63" s="15" t="e">
        <f t="shared" si="1"/>
        <v>#N/A</v>
      </c>
      <c r="S63" s="38" t="s">
        <v>35</v>
      </c>
      <c r="T63" s="36">
        <f t="shared" si="8"/>
        <v>45353</v>
      </c>
      <c r="U63" s="36">
        <f t="shared" ref="U63" si="30">T63-1</f>
        <v>45352</v>
      </c>
    </row>
    <row r="64" spans="2:21">
      <c r="B64" s="11">
        <v>28</v>
      </c>
      <c r="C64" s="16" t="e">
        <f t="shared" si="3"/>
        <v>#N/A</v>
      </c>
      <c r="D64" s="20" t="e">
        <f>IF(INDEX(Timelines,Planner!B64,MATCH($D$69,timeline_ref,0))=0,"",INDEX(Timelines,Planner!B64,MATCH($D$69,timeline_ref,0)))</f>
        <v>#N/A</v>
      </c>
      <c r="E64" s="18" t="e">
        <f t="shared" si="29"/>
        <v>#N/A</v>
      </c>
      <c r="F64" s="19" t="e">
        <f t="shared" si="26"/>
        <v>#N/A</v>
      </c>
      <c r="M64" s="14" t="e">
        <f>IF(D64="","",INDEX(Timelines,Planner!B64,MATCH($D$69+1,timeline_ref,0)))</f>
        <v>#N/A</v>
      </c>
      <c r="N64" s="15" t="e">
        <f t="shared" si="27"/>
        <v>#N/A</v>
      </c>
      <c r="P64" s="11" t="e">
        <f t="shared" ref="P64" si="31">IF(M64=0,M64,(Q64-_xlfn.XLOOKUP(0,$M$41:$M$64,$N$41:$N$64)))</f>
        <v>#N/A</v>
      </c>
      <c r="Q64" s="15" t="e">
        <f t="shared" ref="Q64" si="32">IFERROR(_xlfn.XLOOKUP(N64,$T$41:$T$902,$U$41:$U$902),N64)</f>
        <v>#N/A</v>
      </c>
      <c r="S64" s="38" t="s">
        <v>35</v>
      </c>
      <c r="T64" s="36">
        <f t="shared" si="8"/>
        <v>45354</v>
      </c>
      <c r="U64" s="36">
        <f t="shared" ref="U64" si="33">T64+1</f>
        <v>45355</v>
      </c>
    </row>
    <row r="65" spans="2:21" ht="195.95" customHeight="1" thickBot="1">
      <c r="B65" s="11">
        <v>33</v>
      </c>
      <c r="C65" s="98" t="e">
        <f>IF(INDEX(Timelines,Planner!B65,MATCH($D$69,timeline_ref,0))=0,"",INDEX(Timelines,Planner!B65,MATCH($D$69,timeline_ref,0)))</f>
        <v>#N/A</v>
      </c>
      <c r="D65" s="99"/>
      <c r="E65" s="99"/>
      <c r="F65" s="100"/>
      <c r="S65" s="38" t="s">
        <v>35</v>
      </c>
      <c r="T65" s="36">
        <f t="shared" si="8"/>
        <v>45360</v>
      </c>
      <c r="U65" s="36">
        <f t="shared" ref="U65" si="34">T65-1</f>
        <v>45359</v>
      </c>
    </row>
    <row r="66" spans="2:21">
      <c r="S66" s="38" t="s">
        <v>35</v>
      </c>
      <c r="T66" s="36">
        <f t="shared" si="8"/>
        <v>45361</v>
      </c>
      <c r="U66" s="36">
        <f t="shared" ref="U66" si="35">T66+1</f>
        <v>45362</v>
      </c>
    </row>
    <row r="67" spans="2:21" hidden="1">
      <c r="O67" s="36"/>
      <c r="S67" s="38" t="s">
        <v>35</v>
      </c>
      <c r="T67" s="36">
        <f t="shared" si="8"/>
        <v>45367</v>
      </c>
      <c r="U67" s="36">
        <f t="shared" ref="U67" si="36">T67-1</f>
        <v>45366</v>
      </c>
    </row>
    <row r="68" spans="2:21" hidden="1">
      <c r="S68" s="38" t="s">
        <v>35</v>
      </c>
      <c r="T68" s="36">
        <f t="shared" si="8"/>
        <v>45368</v>
      </c>
      <c r="U68" s="36">
        <f t="shared" ref="U68" si="37">T68+1</f>
        <v>45369</v>
      </c>
    </row>
    <row r="69" spans="2:21" hidden="1">
      <c r="D69" s="11" t="e">
        <f>INDEX(Hidden!B3:C50,MATCH(D71,Hidden!B3:B50,0),2)</f>
        <v>#N/A</v>
      </c>
      <c r="S69" s="38" t="s">
        <v>35</v>
      </c>
      <c r="T69" s="36">
        <f t="shared" si="8"/>
        <v>45374</v>
      </c>
      <c r="U69" s="36">
        <f t="shared" ref="U69" si="38">T69-1</f>
        <v>45373</v>
      </c>
    </row>
    <row r="70" spans="2:21" hidden="1">
      <c r="S70" s="38" t="s">
        <v>35</v>
      </c>
      <c r="T70" s="36">
        <f t="shared" si="8"/>
        <v>45375</v>
      </c>
      <c r="U70" s="36">
        <f t="shared" ref="U70" si="39">T70+1</f>
        <v>45376</v>
      </c>
    </row>
    <row r="71" spans="2:21" hidden="1">
      <c r="D71" s="11" t="str">
        <f>CONCATENATE(Pathway," ",F13," ",F15)</f>
        <v xml:space="preserve">  </v>
      </c>
      <c r="S71" s="38" t="s">
        <v>35</v>
      </c>
      <c r="T71" s="36">
        <f t="shared" si="8"/>
        <v>45381</v>
      </c>
      <c r="U71" s="36">
        <f t="shared" ref="U71" si="40">T71-1</f>
        <v>45380</v>
      </c>
    </row>
    <row r="72" spans="2:21" hidden="1">
      <c r="D72" t="b">
        <f>+D71=Hidden!B3</f>
        <v>0</v>
      </c>
      <c r="S72" s="38" t="s">
        <v>35</v>
      </c>
      <c r="T72" s="36">
        <f t="shared" si="8"/>
        <v>45382</v>
      </c>
      <c r="U72" s="36">
        <f t="shared" ref="U72" si="41">T72+1</f>
        <v>45383</v>
      </c>
    </row>
    <row r="73" spans="2:21" hidden="1">
      <c r="S73" s="38" t="s">
        <v>35</v>
      </c>
      <c r="T73" s="36">
        <f t="shared" si="8"/>
        <v>45388</v>
      </c>
      <c r="U73" s="36">
        <f t="shared" ref="U73" si="42">T73-1</f>
        <v>45387</v>
      </c>
    </row>
    <row r="74" spans="2:21">
      <c r="S74" s="38" t="s">
        <v>35</v>
      </c>
      <c r="T74" s="36">
        <f t="shared" si="8"/>
        <v>45389</v>
      </c>
      <c r="U74" s="36">
        <f t="shared" ref="U74" si="43">T74+1</f>
        <v>45390</v>
      </c>
    </row>
    <row r="75" spans="2:21">
      <c r="S75" s="38" t="s">
        <v>35</v>
      </c>
      <c r="T75" s="36">
        <f t="shared" si="8"/>
        <v>45395</v>
      </c>
      <c r="U75" s="36">
        <f t="shared" ref="U75" si="44">T75-1</f>
        <v>45394</v>
      </c>
    </row>
    <row r="76" spans="2:21">
      <c r="S76" s="38" t="s">
        <v>35</v>
      </c>
      <c r="T76" s="36">
        <f t="shared" si="8"/>
        <v>45396</v>
      </c>
      <c r="U76" s="36">
        <f t="shared" ref="U76" si="45">T76+1</f>
        <v>45397</v>
      </c>
    </row>
    <row r="77" spans="2:21">
      <c r="S77" s="38" t="s">
        <v>35</v>
      </c>
      <c r="T77" s="36">
        <f t="shared" si="8"/>
        <v>45402</v>
      </c>
      <c r="U77" s="36">
        <f t="shared" ref="U77" si="46">T77-1</f>
        <v>45401</v>
      </c>
    </row>
    <row r="78" spans="2:21">
      <c r="S78" s="38" t="s">
        <v>35</v>
      </c>
      <c r="T78" s="36">
        <f t="shared" si="8"/>
        <v>45403</v>
      </c>
      <c r="U78" s="36">
        <f t="shared" ref="U78" si="47">T78+1</f>
        <v>45404</v>
      </c>
    </row>
    <row r="79" spans="2:21">
      <c r="S79" s="38" t="s">
        <v>35</v>
      </c>
      <c r="T79" s="36">
        <f t="shared" si="8"/>
        <v>45409</v>
      </c>
      <c r="U79" s="36">
        <f t="shared" ref="U79" si="48">T79-1</f>
        <v>45408</v>
      </c>
    </row>
    <row r="80" spans="2:21">
      <c r="S80" s="38" t="s">
        <v>35</v>
      </c>
      <c r="T80" s="36">
        <f t="shared" si="8"/>
        <v>45410</v>
      </c>
      <c r="U80" s="36">
        <f t="shared" ref="U80" si="49">T80+1</f>
        <v>45411</v>
      </c>
    </row>
    <row r="81" spans="19:21">
      <c r="S81" s="38" t="s">
        <v>35</v>
      </c>
      <c r="T81" s="36">
        <f t="shared" si="8"/>
        <v>45416</v>
      </c>
      <c r="U81" s="36">
        <f t="shared" ref="U81" si="50">T81-1</f>
        <v>45415</v>
      </c>
    </row>
    <row r="82" spans="19:21">
      <c r="S82" s="38" t="s">
        <v>35</v>
      </c>
      <c r="T82" s="36">
        <f t="shared" si="8"/>
        <v>45417</v>
      </c>
      <c r="U82" s="36">
        <f t="shared" ref="U82" si="51">T82+1</f>
        <v>45418</v>
      </c>
    </row>
    <row r="83" spans="19:21">
      <c r="S83" s="38" t="s">
        <v>35</v>
      </c>
      <c r="T83" s="36">
        <f t="shared" si="8"/>
        <v>45423</v>
      </c>
      <c r="U83" s="36">
        <f t="shared" ref="U83" si="52">T83-1</f>
        <v>45422</v>
      </c>
    </row>
    <row r="84" spans="19:21">
      <c r="S84" s="38" t="s">
        <v>35</v>
      </c>
      <c r="T84" s="36">
        <f t="shared" si="8"/>
        <v>45424</v>
      </c>
      <c r="U84" s="36">
        <f t="shared" ref="U84" si="53">T84+1</f>
        <v>45425</v>
      </c>
    </row>
    <row r="85" spans="19:21">
      <c r="S85" s="38" t="s">
        <v>35</v>
      </c>
      <c r="T85" s="36">
        <f t="shared" si="8"/>
        <v>45430</v>
      </c>
      <c r="U85" s="36">
        <f t="shared" ref="U85" si="54">T85-1</f>
        <v>45429</v>
      </c>
    </row>
    <row r="86" spans="19:21">
      <c r="S86" s="38" t="s">
        <v>35</v>
      </c>
      <c r="T86" s="36">
        <f t="shared" si="8"/>
        <v>45431</v>
      </c>
      <c r="U86" s="36">
        <f t="shared" ref="U86" si="55">T86+1</f>
        <v>45432</v>
      </c>
    </row>
    <row r="87" spans="19:21">
      <c r="S87" s="38" t="s">
        <v>35</v>
      </c>
      <c r="T87" s="36">
        <f t="shared" si="8"/>
        <v>45437</v>
      </c>
      <c r="U87" s="36">
        <f t="shared" ref="U87" si="56">T87-1</f>
        <v>45436</v>
      </c>
    </row>
    <row r="88" spans="19:21">
      <c r="S88" s="38" t="s">
        <v>35</v>
      </c>
      <c r="T88" s="36">
        <f t="shared" si="8"/>
        <v>45438</v>
      </c>
      <c r="U88" s="36">
        <f t="shared" ref="U88" si="57">T88+1</f>
        <v>45439</v>
      </c>
    </row>
    <row r="89" spans="19:21">
      <c r="S89" s="38" t="s">
        <v>35</v>
      </c>
      <c r="T89" s="36">
        <f t="shared" si="8"/>
        <v>45444</v>
      </c>
      <c r="U89" s="36">
        <f t="shared" ref="U89" si="58">T89-1</f>
        <v>45443</v>
      </c>
    </row>
    <row r="90" spans="19:21">
      <c r="S90" s="38" t="s">
        <v>35</v>
      </c>
      <c r="T90" s="36">
        <f t="shared" si="8"/>
        <v>45445</v>
      </c>
      <c r="U90" s="36">
        <f t="shared" ref="U90" si="59">T90+1</f>
        <v>45446</v>
      </c>
    </row>
    <row r="91" spans="19:21">
      <c r="S91" s="38" t="s">
        <v>35</v>
      </c>
      <c r="T91" s="36">
        <f t="shared" si="8"/>
        <v>45451</v>
      </c>
      <c r="U91" s="36">
        <f t="shared" ref="U91" si="60">T91-1</f>
        <v>45450</v>
      </c>
    </row>
    <row r="92" spans="19:21">
      <c r="S92" s="38" t="s">
        <v>35</v>
      </c>
      <c r="T92" s="36">
        <f t="shared" si="8"/>
        <v>45452</v>
      </c>
      <c r="U92" s="36">
        <f t="shared" ref="U92" si="61">T92+1</f>
        <v>45453</v>
      </c>
    </row>
    <row r="93" spans="19:21">
      <c r="S93" s="38" t="s">
        <v>35</v>
      </c>
      <c r="T93" s="36">
        <f t="shared" si="8"/>
        <v>45458</v>
      </c>
      <c r="U93" s="36">
        <f t="shared" ref="U93" si="62">T93-1</f>
        <v>45457</v>
      </c>
    </row>
    <row r="94" spans="19:21">
      <c r="S94" s="38" t="s">
        <v>35</v>
      </c>
      <c r="T94" s="36">
        <f t="shared" si="8"/>
        <v>45459</v>
      </c>
      <c r="U94" s="36">
        <f t="shared" ref="U94" si="63">T94+1</f>
        <v>45460</v>
      </c>
    </row>
    <row r="95" spans="19:21">
      <c r="S95" s="38" t="s">
        <v>35</v>
      </c>
      <c r="T95" s="36">
        <f t="shared" si="8"/>
        <v>45465</v>
      </c>
      <c r="U95" s="36">
        <f t="shared" ref="U95" si="64">T95-1</f>
        <v>45464</v>
      </c>
    </row>
    <row r="96" spans="19:21">
      <c r="S96" s="38" t="s">
        <v>35</v>
      </c>
      <c r="T96" s="36">
        <f t="shared" si="8"/>
        <v>45466</v>
      </c>
      <c r="U96" s="36">
        <f t="shared" ref="U96" si="65">T96+1</f>
        <v>45467</v>
      </c>
    </row>
    <row r="97" spans="19:21">
      <c r="S97" s="38" t="s">
        <v>35</v>
      </c>
      <c r="T97" s="36">
        <f t="shared" si="8"/>
        <v>45472</v>
      </c>
      <c r="U97" s="36">
        <f t="shared" ref="U97" si="66">T97-1</f>
        <v>45471</v>
      </c>
    </row>
    <row r="98" spans="19:21">
      <c r="S98" s="38" t="s">
        <v>35</v>
      </c>
      <c r="T98" s="36">
        <f t="shared" si="8"/>
        <v>45473</v>
      </c>
      <c r="U98" s="36">
        <f t="shared" ref="U98" si="67">T98+1</f>
        <v>45474</v>
      </c>
    </row>
    <row r="99" spans="19:21">
      <c r="S99" s="38" t="s">
        <v>35</v>
      </c>
      <c r="T99" s="36">
        <f t="shared" si="8"/>
        <v>45479</v>
      </c>
      <c r="U99" s="36">
        <f t="shared" ref="U99" si="68">T99-1</f>
        <v>45478</v>
      </c>
    </row>
    <row r="100" spans="19:21">
      <c r="S100" s="38" t="s">
        <v>35</v>
      </c>
      <c r="T100" s="36">
        <f t="shared" si="8"/>
        <v>45480</v>
      </c>
      <c r="U100" s="36">
        <f t="shared" ref="U100" si="69">T100+1</f>
        <v>45481</v>
      </c>
    </row>
    <row r="101" spans="19:21">
      <c r="S101" s="38" t="s">
        <v>35</v>
      </c>
      <c r="T101" s="36">
        <f t="shared" si="8"/>
        <v>45486</v>
      </c>
      <c r="U101" s="36">
        <f t="shared" ref="U101" si="70">T101-1</f>
        <v>45485</v>
      </c>
    </row>
    <row r="102" spans="19:21">
      <c r="S102" s="38" t="s">
        <v>35</v>
      </c>
      <c r="T102" s="36">
        <f t="shared" si="8"/>
        <v>45487</v>
      </c>
      <c r="U102" s="36">
        <f t="shared" ref="U102" si="71">T102+1</f>
        <v>45488</v>
      </c>
    </row>
    <row r="103" spans="19:21">
      <c r="S103" s="38" t="s">
        <v>35</v>
      </c>
      <c r="T103" s="36">
        <f t="shared" si="8"/>
        <v>45493</v>
      </c>
      <c r="U103" s="36">
        <f t="shared" ref="U103" si="72">T103-1</f>
        <v>45492</v>
      </c>
    </row>
    <row r="104" spans="19:21">
      <c r="S104" s="38" t="s">
        <v>35</v>
      </c>
      <c r="T104" s="36">
        <f t="shared" si="8"/>
        <v>45494</v>
      </c>
      <c r="U104" s="36">
        <f t="shared" ref="U104" si="73">T104+1</f>
        <v>45495</v>
      </c>
    </row>
    <row r="105" spans="19:21">
      <c r="S105" s="38" t="s">
        <v>35</v>
      </c>
      <c r="T105" s="36">
        <f t="shared" si="8"/>
        <v>45500</v>
      </c>
      <c r="U105" s="36">
        <f t="shared" ref="U105" si="74">T105-1</f>
        <v>45499</v>
      </c>
    </row>
    <row r="106" spans="19:21">
      <c r="S106" s="38" t="s">
        <v>35</v>
      </c>
      <c r="T106" s="36">
        <f t="shared" si="8"/>
        <v>45501</v>
      </c>
      <c r="U106" s="36">
        <f t="shared" ref="U106" si="75">T106+1</f>
        <v>45502</v>
      </c>
    </row>
    <row r="107" spans="19:21">
      <c r="S107" s="38" t="s">
        <v>35</v>
      </c>
      <c r="T107" s="36">
        <f t="shared" si="8"/>
        <v>45507</v>
      </c>
      <c r="U107" s="36">
        <f t="shared" ref="U107" si="76">T107-1</f>
        <v>45506</v>
      </c>
    </row>
    <row r="108" spans="19:21">
      <c r="S108" s="38" t="s">
        <v>35</v>
      </c>
      <c r="T108" s="36">
        <f t="shared" si="8"/>
        <v>45508</v>
      </c>
      <c r="U108" s="36">
        <f t="shared" ref="U108" si="77">T108+1</f>
        <v>45509</v>
      </c>
    </row>
    <row r="109" spans="19:21">
      <c r="S109" s="38" t="s">
        <v>35</v>
      </c>
      <c r="T109" s="36">
        <f t="shared" ref="T109:T172" si="78">T107+7</f>
        <v>45514</v>
      </c>
      <c r="U109" s="36">
        <f t="shared" ref="U109" si="79">T109-1</f>
        <v>45513</v>
      </c>
    </row>
    <row r="110" spans="19:21">
      <c r="S110" s="38" t="s">
        <v>35</v>
      </c>
      <c r="T110" s="36">
        <f t="shared" si="78"/>
        <v>45515</v>
      </c>
      <c r="U110" s="36">
        <f t="shared" ref="U110" si="80">T110+1</f>
        <v>45516</v>
      </c>
    </row>
    <row r="111" spans="19:21">
      <c r="S111" s="38" t="s">
        <v>35</v>
      </c>
      <c r="T111" s="36">
        <f t="shared" si="78"/>
        <v>45521</v>
      </c>
      <c r="U111" s="36">
        <f t="shared" ref="U111" si="81">T111-1</f>
        <v>45520</v>
      </c>
    </row>
    <row r="112" spans="19:21">
      <c r="S112" s="38" t="s">
        <v>35</v>
      </c>
      <c r="T112" s="36">
        <f t="shared" si="78"/>
        <v>45522</v>
      </c>
      <c r="U112" s="36">
        <f t="shared" ref="U112" si="82">T112+1</f>
        <v>45523</v>
      </c>
    </row>
    <row r="113" spans="19:21">
      <c r="S113" s="38" t="s">
        <v>35</v>
      </c>
      <c r="T113" s="36">
        <f t="shared" si="78"/>
        <v>45528</v>
      </c>
      <c r="U113" s="36">
        <f t="shared" ref="U113" si="83">T113-1</f>
        <v>45527</v>
      </c>
    </row>
    <row r="114" spans="19:21">
      <c r="S114" s="38" t="s">
        <v>35</v>
      </c>
      <c r="T114" s="36">
        <f t="shared" si="78"/>
        <v>45529</v>
      </c>
      <c r="U114" s="36">
        <f t="shared" ref="U114" si="84">T114+1</f>
        <v>45530</v>
      </c>
    </row>
    <row r="115" spans="19:21">
      <c r="S115" s="38" t="s">
        <v>35</v>
      </c>
      <c r="T115" s="36">
        <f t="shared" si="78"/>
        <v>45535</v>
      </c>
      <c r="U115" s="36">
        <f t="shared" ref="U115" si="85">T115-1</f>
        <v>45534</v>
      </c>
    </row>
    <row r="116" spans="19:21">
      <c r="S116" s="38" t="s">
        <v>35</v>
      </c>
      <c r="T116" s="36">
        <f t="shared" si="78"/>
        <v>45536</v>
      </c>
      <c r="U116" s="36">
        <f t="shared" ref="U116" si="86">T116+1</f>
        <v>45537</v>
      </c>
    </row>
    <row r="117" spans="19:21">
      <c r="S117" s="38" t="s">
        <v>35</v>
      </c>
      <c r="T117" s="36">
        <f t="shared" si="78"/>
        <v>45542</v>
      </c>
      <c r="U117" s="36">
        <f t="shared" ref="U117" si="87">T117-1</f>
        <v>45541</v>
      </c>
    </row>
    <row r="118" spans="19:21">
      <c r="S118" s="38" t="s">
        <v>35</v>
      </c>
      <c r="T118" s="36">
        <f t="shared" si="78"/>
        <v>45543</v>
      </c>
      <c r="U118" s="36">
        <f t="shared" ref="U118" si="88">T118+1</f>
        <v>45544</v>
      </c>
    </row>
    <row r="119" spans="19:21">
      <c r="S119" s="38" t="s">
        <v>35</v>
      </c>
      <c r="T119" s="36">
        <f t="shared" si="78"/>
        <v>45549</v>
      </c>
      <c r="U119" s="36">
        <f t="shared" ref="U119" si="89">T119-1</f>
        <v>45548</v>
      </c>
    </row>
    <row r="120" spans="19:21">
      <c r="S120" s="38" t="s">
        <v>35</v>
      </c>
      <c r="T120" s="36">
        <f t="shared" si="78"/>
        <v>45550</v>
      </c>
      <c r="U120" s="36">
        <f t="shared" ref="U120" si="90">T120+1</f>
        <v>45551</v>
      </c>
    </row>
    <row r="121" spans="19:21">
      <c r="S121" s="38" t="s">
        <v>35</v>
      </c>
      <c r="T121" s="36">
        <f t="shared" si="78"/>
        <v>45556</v>
      </c>
      <c r="U121" s="36">
        <f t="shared" ref="U121" si="91">T121-1</f>
        <v>45555</v>
      </c>
    </row>
    <row r="122" spans="19:21">
      <c r="S122" s="38" t="s">
        <v>35</v>
      </c>
      <c r="T122" s="36">
        <f t="shared" si="78"/>
        <v>45557</v>
      </c>
      <c r="U122" s="36">
        <f t="shared" ref="U122" si="92">T122+1</f>
        <v>45558</v>
      </c>
    </row>
    <row r="123" spans="19:21">
      <c r="S123" s="38" t="s">
        <v>35</v>
      </c>
      <c r="T123" s="36">
        <f t="shared" si="78"/>
        <v>45563</v>
      </c>
      <c r="U123" s="36">
        <f t="shared" ref="U123" si="93">T123-1</f>
        <v>45562</v>
      </c>
    </row>
    <row r="124" spans="19:21">
      <c r="S124" s="38" t="s">
        <v>35</v>
      </c>
      <c r="T124" s="36">
        <f t="shared" si="78"/>
        <v>45564</v>
      </c>
      <c r="U124" s="36">
        <f t="shared" ref="U124" si="94">T124+1</f>
        <v>45565</v>
      </c>
    </row>
    <row r="125" spans="19:21">
      <c r="S125" s="38" t="s">
        <v>35</v>
      </c>
      <c r="T125" s="36">
        <f t="shared" si="78"/>
        <v>45570</v>
      </c>
      <c r="U125" s="36">
        <f t="shared" ref="U125" si="95">T125-1</f>
        <v>45569</v>
      </c>
    </row>
    <row r="126" spans="19:21">
      <c r="S126" s="38" t="s">
        <v>35</v>
      </c>
      <c r="T126" s="36">
        <f t="shared" si="78"/>
        <v>45571</v>
      </c>
      <c r="U126" s="36">
        <f t="shared" ref="U126" si="96">T126+1</f>
        <v>45572</v>
      </c>
    </row>
    <row r="127" spans="19:21">
      <c r="S127" s="38" t="s">
        <v>35</v>
      </c>
      <c r="T127" s="36">
        <f t="shared" si="78"/>
        <v>45577</v>
      </c>
      <c r="U127" s="36">
        <f t="shared" ref="U127" si="97">T127-1</f>
        <v>45576</v>
      </c>
    </row>
    <row r="128" spans="19:21">
      <c r="S128" s="38" t="s">
        <v>35</v>
      </c>
      <c r="T128" s="36">
        <f t="shared" si="78"/>
        <v>45578</v>
      </c>
      <c r="U128" s="36">
        <f t="shared" ref="U128" si="98">T128+1</f>
        <v>45579</v>
      </c>
    </row>
    <row r="129" spans="19:21">
      <c r="S129" s="38" t="s">
        <v>35</v>
      </c>
      <c r="T129" s="36">
        <f t="shared" si="78"/>
        <v>45584</v>
      </c>
      <c r="U129" s="36">
        <f t="shared" ref="U129" si="99">T129-1</f>
        <v>45583</v>
      </c>
    </row>
    <row r="130" spans="19:21">
      <c r="S130" s="38" t="s">
        <v>35</v>
      </c>
      <c r="T130" s="36">
        <f t="shared" si="78"/>
        <v>45585</v>
      </c>
      <c r="U130" s="36">
        <f t="shared" ref="U130" si="100">T130+1</f>
        <v>45586</v>
      </c>
    </row>
    <row r="131" spans="19:21">
      <c r="S131" s="38" t="s">
        <v>35</v>
      </c>
      <c r="T131" s="36">
        <f t="shared" si="78"/>
        <v>45591</v>
      </c>
      <c r="U131" s="36">
        <f t="shared" ref="U131" si="101">T131-1</f>
        <v>45590</v>
      </c>
    </row>
    <row r="132" spans="19:21">
      <c r="S132" s="38" t="s">
        <v>35</v>
      </c>
      <c r="T132" s="36">
        <f t="shared" si="78"/>
        <v>45592</v>
      </c>
      <c r="U132" s="36">
        <f t="shared" ref="U132" si="102">T132+1</f>
        <v>45593</v>
      </c>
    </row>
    <row r="133" spans="19:21">
      <c r="S133" s="38" t="s">
        <v>35</v>
      </c>
      <c r="T133" s="36">
        <f t="shared" si="78"/>
        <v>45598</v>
      </c>
      <c r="U133" s="36">
        <f t="shared" ref="U133" si="103">T133-1</f>
        <v>45597</v>
      </c>
    </row>
    <row r="134" spans="19:21">
      <c r="S134" s="38" t="s">
        <v>35</v>
      </c>
      <c r="T134" s="36">
        <f t="shared" si="78"/>
        <v>45599</v>
      </c>
      <c r="U134" s="36">
        <f t="shared" ref="U134" si="104">T134+1</f>
        <v>45600</v>
      </c>
    </row>
    <row r="135" spans="19:21">
      <c r="S135" s="38" t="s">
        <v>35</v>
      </c>
      <c r="T135" s="36">
        <f t="shared" si="78"/>
        <v>45605</v>
      </c>
      <c r="U135" s="36">
        <f t="shared" ref="U135" si="105">T135-1</f>
        <v>45604</v>
      </c>
    </row>
    <row r="136" spans="19:21">
      <c r="S136" s="38" t="s">
        <v>35</v>
      </c>
      <c r="T136" s="36">
        <f t="shared" si="78"/>
        <v>45606</v>
      </c>
      <c r="U136" s="36">
        <f t="shared" ref="U136" si="106">T136+1</f>
        <v>45607</v>
      </c>
    </row>
    <row r="137" spans="19:21">
      <c r="S137" s="38" t="s">
        <v>35</v>
      </c>
      <c r="T137" s="36">
        <f t="shared" si="78"/>
        <v>45612</v>
      </c>
      <c r="U137" s="36">
        <f t="shared" ref="U137" si="107">T137-1</f>
        <v>45611</v>
      </c>
    </row>
    <row r="138" spans="19:21">
      <c r="S138" s="38" t="s">
        <v>35</v>
      </c>
      <c r="T138" s="36">
        <f t="shared" si="78"/>
        <v>45613</v>
      </c>
      <c r="U138" s="36">
        <f t="shared" ref="U138" si="108">T138+1</f>
        <v>45614</v>
      </c>
    </row>
    <row r="139" spans="19:21">
      <c r="S139" s="38" t="s">
        <v>35</v>
      </c>
      <c r="T139" s="36">
        <f t="shared" si="78"/>
        <v>45619</v>
      </c>
      <c r="U139" s="36">
        <f t="shared" ref="U139" si="109">T139-1</f>
        <v>45618</v>
      </c>
    </row>
    <row r="140" spans="19:21">
      <c r="S140" s="38" t="s">
        <v>35</v>
      </c>
      <c r="T140" s="36">
        <f t="shared" si="78"/>
        <v>45620</v>
      </c>
      <c r="U140" s="36">
        <f t="shared" ref="U140" si="110">T140+1</f>
        <v>45621</v>
      </c>
    </row>
    <row r="141" spans="19:21">
      <c r="S141" s="38" t="s">
        <v>35</v>
      </c>
      <c r="T141" s="36">
        <f t="shared" si="78"/>
        <v>45626</v>
      </c>
      <c r="U141" s="36">
        <f t="shared" ref="U141" si="111">T141-1</f>
        <v>45625</v>
      </c>
    </row>
    <row r="142" spans="19:21">
      <c r="S142" s="38" t="s">
        <v>35</v>
      </c>
      <c r="T142" s="36">
        <f t="shared" si="78"/>
        <v>45627</v>
      </c>
      <c r="U142" s="36">
        <f t="shared" ref="U142" si="112">T142+1</f>
        <v>45628</v>
      </c>
    </row>
    <row r="143" spans="19:21">
      <c r="S143" s="38" t="s">
        <v>35</v>
      </c>
      <c r="T143" s="36">
        <f t="shared" si="78"/>
        <v>45633</v>
      </c>
      <c r="U143" s="36">
        <f t="shared" ref="U143" si="113">T143-1</f>
        <v>45632</v>
      </c>
    </row>
    <row r="144" spans="19:21">
      <c r="S144" s="38" t="s">
        <v>35</v>
      </c>
      <c r="T144" s="36">
        <f t="shared" si="78"/>
        <v>45634</v>
      </c>
      <c r="U144" s="36">
        <f t="shared" ref="U144" si="114">T144+1</f>
        <v>45635</v>
      </c>
    </row>
    <row r="145" spans="19:21">
      <c r="S145" s="38" t="s">
        <v>35</v>
      </c>
      <c r="T145" s="36">
        <f t="shared" si="78"/>
        <v>45640</v>
      </c>
      <c r="U145" s="36">
        <f t="shared" ref="U145" si="115">T145-1</f>
        <v>45639</v>
      </c>
    </row>
    <row r="146" spans="19:21">
      <c r="S146" s="38" t="s">
        <v>35</v>
      </c>
      <c r="T146" s="36">
        <f t="shared" si="78"/>
        <v>45641</v>
      </c>
      <c r="U146" s="36">
        <f t="shared" ref="U146" si="116">T146+1</f>
        <v>45642</v>
      </c>
    </row>
    <row r="147" spans="19:21">
      <c r="S147" s="38" t="s">
        <v>35</v>
      </c>
      <c r="T147" s="36">
        <f t="shared" si="78"/>
        <v>45647</v>
      </c>
      <c r="U147" s="36">
        <f t="shared" ref="U147" si="117">T147-1</f>
        <v>45646</v>
      </c>
    </row>
    <row r="148" spans="19:21">
      <c r="S148" s="38" t="s">
        <v>35</v>
      </c>
      <c r="T148" s="36">
        <f t="shared" si="78"/>
        <v>45648</v>
      </c>
      <c r="U148" s="36">
        <f t="shared" ref="U148" si="118">T148+1</f>
        <v>45649</v>
      </c>
    </row>
    <row r="149" spans="19:21">
      <c r="S149" s="38" t="s">
        <v>35</v>
      </c>
      <c r="T149" s="36">
        <f t="shared" si="78"/>
        <v>45654</v>
      </c>
      <c r="U149" s="36">
        <f t="shared" ref="U149" si="119">T149-1</f>
        <v>45653</v>
      </c>
    </row>
    <row r="150" spans="19:21">
      <c r="S150" s="38" t="s">
        <v>35</v>
      </c>
      <c r="T150" s="36">
        <f t="shared" si="78"/>
        <v>45655</v>
      </c>
      <c r="U150" s="36">
        <f t="shared" ref="U150" si="120">T150+1</f>
        <v>45656</v>
      </c>
    </row>
    <row r="151" spans="19:21">
      <c r="S151" s="38" t="s">
        <v>35</v>
      </c>
      <c r="T151" s="36">
        <f t="shared" si="78"/>
        <v>45661</v>
      </c>
      <c r="U151" s="36">
        <f t="shared" ref="U151" si="121">T151-1</f>
        <v>45660</v>
      </c>
    </row>
    <row r="152" spans="19:21">
      <c r="S152" s="38" t="s">
        <v>35</v>
      </c>
      <c r="T152" s="36">
        <f t="shared" si="78"/>
        <v>45662</v>
      </c>
      <c r="U152" s="36">
        <f t="shared" ref="U152" si="122">T152+1</f>
        <v>45663</v>
      </c>
    </row>
    <row r="153" spans="19:21">
      <c r="S153" s="38" t="s">
        <v>35</v>
      </c>
      <c r="T153" s="36">
        <f t="shared" si="78"/>
        <v>45668</v>
      </c>
      <c r="U153" s="36">
        <f t="shared" ref="U153" si="123">T153-1</f>
        <v>45667</v>
      </c>
    </row>
    <row r="154" spans="19:21">
      <c r="S154" s="38" t="s">
        <v>35</v>
      </c>
      <c r="T154" s="36">
        <f t="shared" si="78"/>
        <v>45669</v>
      </c>
      <c r="U154" s="36">
        <f t="shared" ref="U154" si="124">T154+1</f>
        <v>45670</v>
      </c>
    </row>
    <row r="155" spans="19:21">
      <c r="S155" s="38" t="s">
        <v>35</v>
      </c>
      <c r="T155" s="36">
        <f t="shared" si="78"/>
        <v>45675</v>
      </c>
      <c r="U155" s="36">
        <f t="shared" ref="U155" si="125">T155-1</f>
        <v>45674</v>
      </c>
    </row>
    <row r="156" spans="19:21">
      <c r="S156" s="38" t="s">
        <v>35</v>
      </c>
      <c r="T156" s="36">
        <f t="shared" si="78"/>
        <v>45676</v>
      </c>
      <c r="U156" s="36">
        <f t="shared" ref="U156" si="126">T156+1</f>
        <v>45677</v>
      </c>
    </row>
    <row r="157" spans="19:21">
      <c r="S157" s="38" t="s">
        <v>35</v>
      </c>
      <c r="T157" s="36">
        <f t="shared" si="78"/>
        <v>45682</v>
      </c>
      <c r="U157" s="36">
        <f t="shared" ref="U157" si="127">T157-1</f>
        <v>45681</v>
      </c>
    </row>
    <row r="158" spans="19:21">
      <c r="S158" s="38" t="s">
        <v>35</v>
      </c>
      <c r="T158" s="36">
        <f t="shared" si="78"/>
        <v>45683</v>
      </c>
      <c r="U158" s="36">
        <f t="shared" ref="U158" si="128">T158+1</f>
        <v>45684</v>
      </c>
    </row>
    <row r="159" spans="19:21">
      <c r="S159" s="38" t="s">
        <v>35</v>
      </c>
      <c r="T159" s="36">
        <f t="shared" si="78"/>
        <v>45689</v>
      </c>
      <c r="U159" s="36">
        <f t="shared" ref="U159" si="129">T159-1</f>
        <v>45688</v>
      </c>
    </row>
    <row r="160" spans="19:21">
      <c r="S160" s="38" t="s">
        <v>35</v>
      </c>
      <c r="T160" s="36">
        <f t="shared" si="78"/>
        <v>45690</v>
      </c>
      <c r="U160" s="36">
        <f t="shared" ref="U160" si="130">T160+1</f>
        <v>45691</v>
      </c>
    </row>
    <row r="161" spans="19:21">
      <c r="S161" s="38" t="s">
        <v>35</v>
      </c>
      <c r="T161" s="36">
        <f t="shared" si="78"/>
        <v>45696</v>
      </c>
      <c r="U161" s="36">
        <f t="shared" ref="U161" si="131">T161-1</f>
        <v>45695</v>
      </c>
    </row>
    <row r="162" spans="19:21">
      <c r="S162" s="38" t="s">
        <v>35</v>
      </c>
      <c r="T162" s="36">
        <f t="shared" si="78"/>
        <v>45697</v>
      </c>
      <c r="U162" s="36">
        <f t="shared" ref="U162" si="132">T162+1</f>
        <v>45698</v>
      </c>
    </row>
    <row r="163" spans="19:21">
      <c r="S163" s="38" t="s">
        <v>35</v>
      </c>
      <c r="T163" s="36">
        <f t="shared" si="78"/>
        <v>45703</v>
      </c>
      <c r="U163" s="36">
        <f t="shared" ref="U163" si="133">T163-1</f>
        <v>45702</v>
      </c>
    </row>
    <row r="164" spans="19:21">
      <c r="S164" s="38" t="s">
        <v>35</v>
      </c>
      <c r="T164" s="36">
        <f t="shared" si="78"/>
        <v>45704</v>
      </c>
      <c r="U164" s="36">
        <f t="shared" ref="U164" si="134">T164+1</f>
        <v>45705</v>
      </c>
    </row>
    <row r="165" spans="19:21">
      <c r="S165" s="38" t="s">
        <v>35</v>
      </c>
      <c r="T165" s="36">
        <f t="shared" si="78"/>
        <v>45710</v>
      </c>
      <c r="U165" s="36">
        <f t="shared" ref="U165" si="135">T165-1</f>
        <v>45709</v>
      </c>
    </row>
    <row r="166" spans="19:21">
      <c r="S166" s="38" t="s">
        <v>35</v>
      </c>
      <c r="T166" s="36">
        <f t="shared" si="78"/>
        <v>45711</v>
      </c>
      <c r="U166" s="36">
        <f t="shared" ref="U166" si="136">T166+1</f>
        <v>45712</v>
      </c>
    </row>
    <row r="167" spans="19:21">
      <c r="S167" s="38" t="s">
        <v>35</v>
      </c>
      <c r="T167" s="36">
        <f t="shared" si="78"/>
        <v>45717</v>
      </c>
      <c r="U167" s="36">
        <f t="shared" ref="U167" si="137">T167-1</f>
        <v>45716</v>
      </c>
    </row>
    <row r="168" spans="19:21">
      <c r="S168" s="38" t="s">
        <v>35</v>
      </c>
      <c r="T168" s="36">
        <f t="shared" si="78"/>
        <v>45718</v>
      </c>
      <c r="U168" s="36">
        <f t="shared" ref="U168" si="138">T168+1</f>
        <v>45719</v>
      </c>
    </row>
    <row r="169" spans="19:21">
      <c r="S169" s="38" t="s">
        <v>35</v>
      </c>
      <c r="T169" s="36">
        <f t="shared" si="78"/>
        <v>45724</v>
      </c>
      <c r="U169" s="36">
        <f t="shared" ref="U169" si="139">T169-1</f>
        <v>45723</v>
      </c>
    </row>
    <row r="170" spans="19:21">
      <c r="S170" s="38" t="s">
        <v>35</v>
      </c>
      <c r="T170" s="36">
        <f t="shared" si="78"/>
        <v>45725</v>
      </c>
      <c r="U170" s="36">
        <f t="shared" ref="U170" si="140">T170+1</f>
        <v>45726</v>
      </c>
    </row>
    <row r="171" spans="19:21">
      <c r="S171" s="38" t="s">
        <v>35</v>
      </c>
      <c r="T171" s="36">
        <f t="shared" si="78"/>
        <v>45731</v>
      </c>
      <c r="U171" s="36">
        <f t="shared" ref="U171" si="141">T171-1</f>
        <v>45730</v>
      </c>
    </row>
    <row r="172" spans="19:21">
      <c r="S172" s="38" t="s">
        <v>35</v>
      </c>
      <c r="T172" s="36">
        <f t="shared" si="78"/>
        <v>45732</v>
      </c>
      <c r="U172" s="36">
        <f t="shared" ref="U172" si="142">T172+1</f>
        <v>45733</v>
      </c>
    </row>
    <row r="173" spans="19:21">
      <c r="S173" s="38" t="s">
        <v>35</v>
      </c>
      <c r="T173" s="36">
        <f t="shared" ref="T173:T236" si="143">T171+7</f>
        <v>45738</v>
      </c>
      <c r="U173" s="36">
        <f t="shared" ref="U173" si="144">T173-1</f>
        <v>45737</v>
      </c>
    </row>
    <row r="174" spans="19:21">
      <c r="S174" s="38" t="s">
        <v>35</v>
      </c>
      <c r="T174" s="36">
        <f t="shared" si="143"/>
        <v>45739</v>
      </c>
      <c r="U174" s="36">
        <f t="shared" ref="U174" si="145">T174+1</f>
        <v>45740</v>
      </c>
    </row>
    <row r="175" spans="19:21">
      <c r="S175" s="38" t="s">
        <v>35</v>
      </c>
      <c r="T175" s="36">
        <f t="shared" si="143"/>
        <v>45745</v>
      </c>
      <c r="U175" s="36">
        <f t="shared" ref="U175" si="146">T175-1</f>
        <v>45744</v>
      </c>
    </row>
    <row r="176" spans="19:21">
      <c r="S176" s="38" t="s">
        <v>35</v>
      </c>
      <c r="T176" s="36">
        <f t="shared" si="143"/>
        <v>45746</v>
      </c>
      <c r="U176" s="36">
        <f t="shared" ref="U176" si="147">T176+1</f>
        <v>45747</v>
      </c>
    </row>
    <row r="177" spans="19:21">
      <c r="S177" s="38" t="s">
        <v>35</v>
      </c>
      <c r="T177" s="36">
        <f t="shared" si="143"/>
        <v>45752</v>
      </c>
      <c r="U177" s="36">
        <f t="shared" ref="U177" si="148">T177-1</f>
        <v>45751</v>
      </c>
    </row>
    <row r="178" spans="19:21">
      <c r="S178" s="38" t="s">
        <v>35</v>
      </c>
      <c r="T178" s="36">
        <f t="shared" si="143"/>
        <v>45753</v>
      </c>
      <c r="U178" s="36">
        <f t="shared" ref="U178" si="149">T178+1</f>
        <v>45754</v>
      </c>
    </row>
    <row r="179" spans="19:21">
      <c r="S179" s="38" t="s">
        <v>35</v>
      </c>
      <c r="T179" s="36">
        <f t="shared" si="143"/>
        <v>45759</v>
      </c>
      <c r="U179" s="36">
        <f t="shared" ref="U179" si="150">T179-1</f>
        <v>45758</v>
      </c>
    </row>
    <row r="180" spans="19:21">
      <c r="S180" s="38" t="s">
        <v>35</v>
      </c>
      <c r="T180" s="36">
        <f t="shared" si="143"/>
        <v>45760</v>
      </c>
      <c r="U180" s="36">
        <f t="shared" ref="U180" si="151">T180+1</f>
        <v>45761</v>
      </c>
    </row>
    <row r="181" spans="19:21">
      <c r="S181" s="38" t="s">
        <v>35</v>
      </c>
      <c r="T181" s="36">
        <f t="shared" si="143"/>
        <v>45766</v>
      </c>
      <c r="U181" s="36">
        <f t="shared" ref="U181" si="152">T181-1</f>
        <v>45765</v>
      </c>
    </row>
    <row r="182" spans="19:21">
      <c r="S182" s="38" t="s">
        <v>35</v>
      </c>
      <c r="T182" s="36">
        <f t="shared" si="143"/>
        <v>45767</v>
      </c>
      <c r="U182" s="36">
        <f t="shared" ref="U182" si="153">T182+1</f>
        <v>45768</v>
      </c>
    </row>
    <row r="183" spans="19:21">
      <c r="S183" s="38" t="s">
        <v>35</v>
      </c>
      <c r="T183" s="36">
        <f t="shared" si="143"/>
        <v>45773</v>
      </c>
      <c r="U183" s="36">
        <f t="shared" ref="U183" si="154">T183-1</f>
        <v>45772</v>
      </c>
    </row>
    <row r="184" spans="19:21">
      <c r="S184" s="38" t="s">
        <v>35</v>
      </c>
      <c r="T184" s="36">
        <f t="shared" si="143"/>
        <v>45774</v>
      </c>
      <c r="U184" s="36">
        <f t="shared" ref="U184" si="155">T184+1</f>
        <v>45775</v>
      </c>
    </row>
    <row r="185" spans="19:21">
      <c r="S185" s="38" t="s">
        <v>35</v>
      </c>
      <c r="T185" s="36">
        <f t="shared" si="143"/>
        <v>45780</v>
      </c>
      <c r="U185" s="36">
        <f t="shared" ref="U185" si="156">T185-1</f>
        <v>45779</v>
      </c>
    </row>
    <row r="186" spans="19:21">
      <c r="S186" s="38" t="s">
        <v>35</v>
      </c>
      <c r="T186" s="36">
        <f t="shared" si="143"/>
        <v>45781</v>
      </c>
      <c r="U186" s="36">
        <f t="shared" ref="U186" si="157">T186+1</f>
        <v>45782</v>
      </c>
    </row>
    <row r="187" spans="19:21">
      <c r="S187" s="38" t="s">
        <v>35</v>
      </c>
      <c r="T187" s="36">
        <f t="shared" si="143"/>
        <v>45787</v>
      </c>
      <c r="U187" s="36">
        <f t="shared" ref="U187" si="158">T187-1</f>
        <v>45786</v>
      </c>
    </row>
    <row r="188" spans="19:21">
      <c r="S188" s="38" t="s">
        <v>35</v>
      </c>
      <c r="T188" s="36">
        <f t="shared" si="143"/>
        <v>45788</v>
      </c>
      <c r="U188" s="36">
        <f t="shared" ref="U188" si="159">T188+1</f>
        <v>45789</v>
      </c>
    </row>
    <row r="189" spans="19:21">
      <c r="S189" s="38" t="s">
        <v>35</v>
      </c>
      <c r="T189" s="36">
        <f t="shared" si="143"/>
        <v>45794</v>
      </c>
      <c r="U189" s="36">
        <f t="shared" ref="U189" si="160">T189-1</f>
        <v>45793</v>
      </c>
    </row>
    <row r="190" spans="19:21">
      <c r="S190" s="38" t="s">
        <v>35</v>
      </c>
      <c r="T190" s="36">
        <f t="shared" si="143"/>
        <v>45795</v>
      </c>
      <c r="U190" s="36">
        <f t="shared" ref="U190" si="161">T190+1</f>
        <v>45796</v>
      </c>
    </row>
    <row r="191" spans="19:21">
      <c r="S191" s="38" t="s">
        <v>35</v>
      </c>
      <c r="T191" s="36">
        <f t="shared" si="143"/>
        <v>45801</v>
      </c>
      <c r="U191" s="36">
        <f t="shared" ref="U191" si="162">T191-1</f>
        <v>45800</v>
      </c>
    </row>
    <row r="192" spans="19:21">
      <c r="S192" s="38" t="s">
        <v>35</v>
      </c>
      <c r="T192" s="36">
        <f t="shared" si="143"/>
        <v>45802</v>
      </c>
      <c r="U192" s="36">
        <f t="shared" ref="U192" si="163">T192+1</f>
        <v>45803</v>
      </c>
    </row>
    <row r="193" spans="19:21">
      <c r="S193" s="38" t="s">
        <v>35</v>
      </c>
      <c r="T193" s="36">
        <f t="shared" si="143"/>
        <v>45808</v>
      </c>
      <c r="U193" s="36">
        <f t="shared" ref="U193" si="164">T193-1</f>
        <v>45807</v>
      </c>
    </row>
    <row r="194" spans="19:21">
      <c r="S194" s="38" t="s">
        <v>35</v>
      </c>
      <c r="T194" s="36">
        <f t="shared" si="143"/>
        <v>45809</v>
      </c>
      <c r="U194" s="36">
        <f t="shared" ref="U194" si="165">T194+1</f>
        <v>45810</v>
      </c>
    </row>
    <row r="195" spans="19:21">
      <c r="S195" s="38" t="s">
        <v>35</v>
      </c>
      <c r="T195" s="36">
        <f t="shared" si="143"/>
        <v>45815</v>
      </c>
      <c r="U195" s="36">
        <f t="shared" ref="U195" si="166">T195-1</f>
        <v>45814</v>
      </c>
    </row>
    <row r="196" spans="19:21">
      <c r="S196" s="38" t="s">
        <v>35</v>
      </c>
      <c r="T196" s="36">
        <f t="shared" si="143"/>
        <v>45816</v>
      </c>
      <c r="U196" s="36">
        <f t="shared" ref="U196" si="167">T196+1</f>
        <v>45817</v>
      </c>
    </row>
    <row r="197" spans="19:21">
      <c r="S197" s="38" t="s">
        <v>35</v>
      </c>
      <c r="T197" s="36">
        <f t="shared" si="143"/>
        <v>45822</v>
      </c>
      <c r="U197" s="36">
        <f t="shared" ref="U197" si="168">T197-1</f>
        <v>45821</v>
      </c>
    </row>
    <row r="198" spans="19:21">
      <c r="S198" s="38" t="s">
        <v>35</v>
      </c>
      <c r="T198" s="36">
        <f t="shared" si="143"/>
        <v>45823</v>
      </c>
      <c r="U198" s="36">
        <f t="shared" ref="U198" si="169">T198+1</f>
        <v>45824</v>
      </c>
    </row>
    <row r="199" spans="19:21">
      <c r="S199" s="38" t="s">
        <v>35</v>
      </c>
      <c r="T199" s="36">
        <f t="shared" si="143"/>
        <v>45829</v>
      </c>
      <c r="U199" s="36">
        <f t="shared" ref="U199" si="170">T199-1</f>
        <v>45828</v>
      </c>
    </row>
    <row r="200" spans="19:21">
      <c r="S200" s="38" t="s">
        <v>35</v>
      </c>
      <c r="T200" s="36">
        <f t="shared" si="143"/>
        <v>45830</v>
      </c>
      <c r="U200" s="36">
        <f t="shared" ref="U200" si="171">T200+1</f>
        <v>45831</v>
      </c>
    </row>
    <row r="201" spans="19:21">
      <c r="S201" s="38" t="s">
        <v>35</v>
      </c>
      <c r="T201" s="36">
        <f t="shared" si="143"/>
        <v>45836</v>
      </c>
      <c r="U201" s="36">
        <f t="shared" ref="U201" si="172">T201-1</f>
        <v>45835</v>
      </c>
    </row>
    <row r="202" spans="19:21">
      <c r="S202" s="38" t="s">
        <v>35</v>
      </c>
      <c r="T202" s="36">
        <f t="shared" si="143"/>
        <v>45837</v>
      </c>
      <c r="U202" s="36">
        <f t="shared" ref="U202" si="173">T202+1</f>
        <v>45838</v>
      </c>
    </row>
    <row r="203" spans="19:21">
      <c r="S203" s="38" t="s">
        <v>35</v>
      </c>
      <c r="T203" s="36">
        <f t="shared" si="143"/>
        <v>45843</v>
      </c>
      <c r="U203" s="36">
        <f t="shared" ref="U203" si="174">T203-1</f>
        <v>45842</v>
      </c>
    </row>
    <row r="204" spans="19:21">
      <c r="S204" s="38" t="s">
        <v>35</v>
      </c>
      <c r="T204" s="36">
        <f t="shared" si="143"/>
        <v>45844</v>
      </c>
      <c r="U204" s="36">
        <f t="shared" ref="U204" si="175">T204+1</f>
        <v>45845</v>
      </c>
    </row>
    <row r="205" spans="19:21">
      <c r="S205" s="38" t="s">
        <v>35</v>
      </c>
      <c r="T205" s="36">
        <f t="shared" si="143"/>
        <v>45850</v>
      </c>
      <c r="U205" s="36">
        <f t="shared" ref="U205" si="176">T205-1</f>
        <v>45849</v>
      </c>
    </row>
    <row r="206" spans="19:21">
      <c r="S206" s="38" t="s">
        <v>35</v>
      </c>
      <c r="T206" s="36">
        <f t="shared" si="143"/>
        <v>45851</v>
      </c>
      <c r="U206" s="36">
        <f t="shared" ref="U206" si="177">T206+1</f>
        <v>45852</v>
      </c>
    </row>
    <row r="207" spans="19:21">
      <c r="S207" s="38" t="s">
        <v>35</v>
      </c>
      <c r="T207" s="36">
        <f t="shared" si="143"/>
        <v>45857</v>
      </c>
      <c r="U207" s="36">
        <f t="shared" ref="U207" si="178">T207-1</f>
        <v>45856</v>
      </c>
    </row>
    <row r="208" spans="19:21">
      <c r="S208" s="38" t="s">
        <v>35</v>
      </c>
      <c r="T208" s="36">
        <f t="shared" si="143"/>
        <v>45858</v>
      </c>
      <c r="U208" s="36">
        <f t="shared" ref="U208" si="179">T208+1</f>
        <v>45859</v>
      </c>
    </row>
    <row r="209" spans="19:21">
      <c r="S209" s="38" t="s">
        <v>35</v>
      </c>
      <c r="T209" s="36">
        <f t="shared" si="143"/>
        <v>45864</v>
      </c>
      <c r="U209" s="36">
        <f t="shared" ref="U209" si="180">T209-1</f>
        <v>45863</v>
      </c>
    </row>
    <row r="210" spans="19:21">
      <c r="S210" s="38" t="s">
        <v>35</v>
      </c>
      <c r="T210" s="36">
        <f t="shared" si="143"/>
        <v>45865</v>
      </c>
      <c r="U210" s="36">
        <f t="shared" ref="U210" si="181">T210+1</f>
        <v>45866</v>
      </c>
    </row>
    <row r="211" spans="19:21">
      <c r="S211" s="38" t="s">
        <v>35</v>
      </c>
      <c r="T211" s="36">
        <f t="shared" si="143"/>
        <v>45871</v>
      </c>
      <c r="U211" s="36">
        <f t="shared" ref="U211" si="182">T211-1</f>
        <v>45870</v>
      </c>
    </row>
    <row r="212" spans="19:21">
      <c r="S212" s="38" t="s">
        <v>35</v>
      </c>
      <c r="T212" s="36">
        <f t="shared" si="143"/>
        <v>45872</v>
      </c>
      <c r="U212" s="36">
        <f t="shared" ref="U212" si="183">T212+1</f>
        <v>45873</v>
      </c>
    </row>
    <row r="213" spans="19:21">
      <c r="S213" s="38" t="s">
        <v>35</v>
      </c>
      <c r="T213" s="36">
        <f t="shared" si="143"/>
        <v>45878</v>
      </c>
      <c r="U213" s="36">
        <f t="shared" ref="U213" si="184">T213-1</f>
        <v>45877</v>
      </c>
    </row>
    <row r="214" spans="19:21">
      <c r="S214" s="38" t="s">
        <v>35</v>
      </c>
      <c r="T214" s="36">
        <f t="shared" si="143"/>
        <v>45879</v>
      </c>
      <c r="U214" s="36">
        <f t="shared" ref="U214" si="185">T214+1</f>
        <v>45880</v>
      </c>
    </row>
    <row r="215" spans="19:21">
      <c r="S215" s="38" t="s">
        <v>35</v>
      </c>
      <c r="T215" s="36">
        <f t="shared" si="143"/>
        <v>45885</v>
      </c>
      <c r="U215" s="36">
        <f t="shared" ref="U215" si="186">T215-1</f>
        <v>45884</v>
      </c>
    </row>
    <row r="216" spans="19:21">
      <c r="S216" s="38" t="s">
        <v>35</v>
      </c>
      <c r="T216" s="36">
        <f t="shared" si="143"/>
        <v>45886</v>
      </c>
      <c r="U216" s="36">
        <f t="shared" ref="U216" si="187">T216+1</f>
        <v>45887</v>
      </c>
    </row>
    <row r="217" spans="19:21">
      <c r="S217" s="38" t="s">
        <v>35</v>
      </c>
      <c r="T217" s="36">
        <f t="shared" si="143"/>
        <v>45892</v>
      </c>
      <c r="U217" s="36">
        <f t="shared" ref="U217" si="188">T217-1</f>
        <v>45891</v>
      </c>
    </row>
    <row r="218" spans="19:21">
      <c r="S218" s="38" t="s">
        <v>35</v>
      </c>
      <c r="T218" s="36">
        <f t="shared" si="143"/>
        <v>45893</v>
      </c>
      <c r="U218" s="36">
        <f t="shared" ref="U218" si="189">T218+1</f>
        <v>45894</v>
      </c>
    </row>
    <row r="219" spans="19:21">
      <c r="S219" s="38" t="s">
        <v>35</v>
      </c>
      <c r="T219" s="36">
        <f t="shared" si="143"/>
        <v>45899</v>
      </c>
      <c r="U219" s="36">
        <f t="shared" ref="U219" si="190">T219-1</f>
        <v>45898</v>
      </c>
    </row>
    <row r="220" spans="19:21">
      <c r="S220" s="38" t="s">
        <v>35</v>
      </c>
      <c r="T220" s="36">
        <f t="shared" si="143"/>
        <v>45900</v>
      </c>
      <c r="U220" s="36">
        <f t="shared" ref="U220" si="191">T220+1</f>
        <v>45901</v>
      </c>
    </row>
    <row r="221" spans="19:21">
      <c r="S221" s="38" t="s">
        <v>35</v>
      </c>
      <c r="T221" s="36">
        <f t="shared" si="143"/>
        <v>45906</v>
      </c>
      <c r="U221" s="36">
        <f t="shared" ref="U221" si="192">T221-1</f>
        <v>45905</v>
      </c>
    </row>
    <row r="222" spans="19:21">
      <c r="S222" s="38" t="s">
        <v>35</v>
      </c>
      <c r="T222" s="36">
        <f t="shared" si="143"/>
        <v>45907</v>
      </c>
      <c r="U222" s="36">
        <f t="shared" ref="U222" si="193">T222+1</f>
        <v>45908</v>
      </c>
    </row>
    <row r="223" spans="19:21">
      <c r="S223" s="38" t="s">
        <v>35</v>
      </c>
      <c r="T223" s="36">
        <f t="shared" si="143"/>
        <v>45913</v>
      </c>
      <c r="U223" s="36">
        <f t="shared" ref="U223" si="194">T223-1</f>
        <v>45912</v>
      </c>
    </row>
    <row r="224" spans="19:21">
      <c r="S224" s="38" t="s">
        <v>35</v>
      </c>
      <c r="T224" s="36">
        <f t="shared" si="143"/>
        <v>45914</v>
      </c>
      <c r="U224" s="36">
        <f t="shared" ref="U224" si="195">T224+1</f>
        <v>45915</v>
      </c>
    </row>
    <row r="225" spans="19:21">
      <c r="S225" s="38" t="s">
        <v>35</v>
      </c>
      <c r="T225" s="36">
        <f t="shared" si="143"/>
        <v>45920</v>
      </c>
      <c r="U225" s="36">
        <f t="shared" ref="U225" si="196">T225-1</f>
        <v>45919</v>
      </c>
    </row>
    <row r="226" spans="19:21">
      <c r="S226" s="38" t="s">
        <v>35</v>
      </c>
      <c r="T226" s="36">
        <f t="shared" si="143"/>
        <v>45921</v>
      </c>
      <c r="U226" s="36">
        <f t="shared" ref="U226" si="197">T226+1</f>
        <v>45922</v>
      </c>
    </row>
    <row r="227" spans="19:21">
      <c r="S227" s="38" t="s">
        <v>35</v>
      </c>
      <c r="T227" s="36">
        <f t="shared" si="143"/>
        <v>45927</v>
      </c>
      <c r="U227" s="36">
        <f t="shared" ref="U227" si="198">T227-1</f>
        <v>45926</v>
      </c>
    </row>
    <row r="228" spans="19:21">
      <c r="S228" s="38" t="s">
        <v>35</v>
      </c>
      <c r="T228" s="36">
        <f t="shared" si="143"/>
        <v>45928</v>
      </c>
      <c r="U228" s="36">
        <f t="shared" ref="U228" si="199">T228+1</f>
        <v>45929</v>
      </c>
    </row>
    <row r="229" spans="19:21">
      <c r="S229" s="38" t="s">
        <v>35</v>
      </c>
      <c r="T229" s="36">
        <f t="shared" si="143"/>
        <v>45934</v>
      </c>
      <c r="U229" s="36">
        <f t="shared" ref="U229" si="200">T229-1</f>
        <v>45933</v>
      </c>
    </row>
    <row r="230" spans="19:21">
      <c r="S230" s="38" t="s">
        <v>35</v>
      </c>
      <c r="T230" s="36">
        <f t="shared" si="143"/>
        <v>45935</v>
      </c>
      <c r="U230" s="36">
        <f t="shared" ref="U230" si="201">T230+1</f>
        <v>45936</v>
      </c>
    </row>
    <row r="231" spans="19:21">
      <c r="S231" s="38" t="s">
        <v>35</v>
      </c>
      <c r="T231" s="36">
        <f t="shared" si="143"/>
        <v>45941</v>
      </c>
      <c r="U231" s="36">
        <f t="shared" ref="U231" si="202">T231-1</f>
        <v>45940</v>
      </c>
    </row>
    <row r="232" spans="19:21">
      <c r="S232" s="38" t="s">
        <v>35</v>
      </c>
      <c r="T232" s="36">
        <f t="shared" si="143"/>
        <v>45942</v>
      </c>
      <c r="U232" s="36">
        <f t="shared" ref="U232" si="203">T232+1</f>
        <v>45943</v>
      </c>
    </row>
    <row r="233" spans="19:21">
      <c r="S233" s="38" t="s">
        <v>35</v>
      </c>
      <c r="T233" s="36">
        <f t="shared" si="143"/>
        <v>45948</v>
      </c>
      <c r="U233" s="36">
        <f t="shared" ref="U233" si="204">T233-1</f>
        <v>45947</v>
      </c>
    </row>
    <row r="234" spans="19:21">
      <c r="S234" s="38" t="s">
        <v>35</v>
      </c>
      <c r="T234" s="36">
        <f t="shared" si="143"/>
        <v>45949</v>
      </c>
      <c r="U234" s="36">
        <f t="shared" ref="U234" si="205">T234+1</f>
        <v>45950</v>
      </c>
    </row>
    <row r="235" spans="19:21">
      <c r="S235" s="38" t="s">
        <v>35</v>
      </c>
      <c r="T235" s="36">
        <f t="shared" si="143"/>
        <v>45955</v>
      </c>
      <c r="U235" s="36">
        <f t="shared" ref="U235" si="206">T235-1</f>
        <v>45954</v>
      </c>
    </row>
    <row r="236" spans="19:21">
      <c r="S236" s="38" t="s">
        <v>35</v>
      </c>
      <c r="T236" s="36">
        <f t="shared" si="143"/>
        <v>45956</v>
      </c>
      <c r="U236" s="36">
        <f t="shared" ref="U236" si="207">T236+1</f>
        <v>45957</v>
      </c>
    </row>
    <row r="237" spans="19:21">
      <c r="S237" s="38" t="s">
        <v>35</v>
      </c>
      <c r="T237" s="36">
        <f t="shared" ref="T237:T300" si="208">T235+7</f>
        <v>45962</v>
      </c>
      <c r="U237" s="36">
        <f t="shared" ref="U237" si="209">T237-1</f>
        <v>45961</v>
      </c>
    </row>
    <row r="238" spans="19:21">
      <c r="S238" s="38" t="s">
        <v>35</v>
      </c>
      <c r="T238" s="36">
        <f t="shared" si="208"/>
        <v>45963</v>
      </c>
      <c r="U238" s="36">
        <f t="shared" ref="U238" si="210">T238+1</f>
        <v>45964</v>
      </c>
    </row>
    <row r="239" spans="19:21">
      <c r="S239" s="38" t="s">
        <v>35</v>
      </c>
      <c r="T239" s="36">
        <f t="shared" si="208"/>
        <v>45969</v>
      </c>
      <c r="U239" s="36">
        <f t="shared" ref="U239" si="211">T239-1</f>
        <v>45968</v>
      </c>
    </row>
    <row r="240" spans="19:21">
      <c r="S240" s="38" t="s">
        <v>35</v>
      </c>
      <c r="T240" s="36">
        <f t="shared" si="208"/>
        <v>45970</v>
      </c>
      <c r="U240" s="36">
        <f t="shared" ref="U240" si="212">T240+1</f>
        <v>45971</v>
      </c>
    </row>
    <row r="241" spans="19:21">
      <c r="S241" s="38" t="s">
        <v>35</v>
      </c>
      <c r="T241" s="36">
        <f t="shared" si="208"/>
        <v>45976</v>
      </c>
      <c r="U241" s="36">
        <f t="shared" ref="U241" si="213">T241-1</f>
        <v>45975</v>
      </c>
    </row>
    <row r="242" spans="19:21">
      <c r="S242" s="38" t="s">
        <v>35</v>
      </c>
      <c r="T242" s="36">
        <f t="shared" si="208"/>
        <v>45977</v>
      </c>
      <c r="U242" s="36">
        <f t="shared" ref="U242" si="214">T242+1</f>
        <v>45978</v>
      </c>
    </row>
    <row r="243" spans="19:21">
      <c r="S243" s="38" t="s">
        <v>35</v>
      </c>
      <c r="T243" s="36">
        <f t="shared" si="208"/>
        <v>45983</v>
      </c>
      <c r="U243" s="36">
        <f t="shared" ref="U243" si="215">T243-1</f>
        <v>45982</v>
      </c>
    </row>
    <row r="244" spans="19:21">
      <c r="S244" s="38" t="s">
        <v>35</v>
      </c>
      <c r="T244" s="36">
        <f t="shared" si="208"/>
        <v>45984</v>
      </c>
      <c r="U244" s="36">
        <f t="shared" ref="U244" si="216">T244+1</f>
        <v>45985</v>
      </c>
    </row>
    <row r="245" spans="19:21">
      <c r="S245" s="38" t="s">
        <v>35</v>
      </c>
      <c r="T245" s="36">
        <f t="shared" si="208"/>
        <v>45990</v>
      </c>
      <c r="U245" s="36">
        <f t="shared" ref="U245" si="217">T245-1</f>
        <v>45989</v>
      </c>
    </row>
    <row r="246" spans="19:21">
      <c r="S246" s="38" t="s">
        <v>35</v>
      </c>
      <c r="T246" s="36">
        <f t="shared" si="208"/>
        <v>45991</v>
      </c>
      <c r="U246" s="36">
        <f t="shared" ref="U246" si="218">T246+1</f>
        <v>45992</v>
      </c>
    </row>
    <row r="247" spans="19:21">
      <c r="S247" s="38" t="s">
        <v>35</v>
      </c>
      <c r="T247" s="36">
        <f t="shared" si="208"/>
        <v>45997</v>
      </c>
      <c r="U247" s="36">
        <f t="shared" ref="U247" si="219">T247-1</f>
        <v>45996</v>
      </c>
    </row>
    <row r="248" spans="19:21">
      <c r="S248" s="38" t="s">
        <v>35</v>
      </c>
      <c r="T248" s="36">
        <f t="shared" si="208"/>
        <v>45998</v>
      </c>
      <c r="U248" s="36">
        <f t="shared" ref="U248" si="220">T248+1</f>
        <v>45999</v>
      </c>
    </row>
    <row r="249" spans="19:21">
      <c r="S249" s="38" t="s">
        <v>35</v>
      </c>
      <c r="T249" s="36">
        <f t="shared" si="208"/>
        <v>46004</v>
      </c>
      <c r="U249" s="36">
        <f t="shared" ref="U249" si="221">T249-1</f>
        <v>46003</v>
      </c>
    </row>
    <row r="250" spans="19:21">
      <c r="S250" s="38" t="s">
        <v>35</v>
      </c>
      <c r="T250" s="36">
        <f t="shared" si="208"/>
        <v>46005</v>
      </c>
      <c r="U250" s="36">
        <f t="shared" ref="U250" si="222">T250+1</f>
        <v>46006</v>
      </c>
    </row>
    <row r="251" spans="19:21">
      <c r="S251" s="38" t="s">
        <v>35</v>
      </c>
      <c r="T251" s="36">
        <f t="shared" si="208"/>
        <v>46011</v>
      </c>
      <c r="U251" s="36">
        <f t="shared" ref="U251" si="223">T251-1</f>
        <v>46010</v>
      </c>
    </row>
    <row r="252" spans="19:21">
      <c r="S252" s="38" t="s">
        <v>35</v>
      </c>
      <c r="T252" s="36">
        <f t="shared" si="208"/>
        <v>46012</v>
      </c>
      <c r="U252" s="36">
        <f t="shared" ref="U252" si="224">T252+1</f>
        <v>46013</v>
      </c>
    </row>
    <row r="253" spans="19:21">
      <c r="S253" s="38" t="s">
        <v>35</v>
      </c>
      <c r="T253" s="36">
        <f t="shared" si="208"/>
        <v>46018</v>
      </c>
      <c r="U253" s="36">
        <f t="shared" ref="U253" si="225">T253-1</f>
        <v>46017</v>
      </c>
    </row>
    <row r="254" spans="19:21">
      <c r="S254" s="38" t="s">
        <v>35</v>
      </c>
      <c r="T254" s="36">
        <f t="shared" si="208"/>
        <v>46019</v>
      </c>
      <c r="U254" s="36">
        <f t="shared" ref="U254" si="226">T254+1</f>
        <v>46020</v>
      </c>
    </row>
    <row r="255" spans="19:21">
      <c r="S255" s="38" t="s">
        <v>35</v>
      </c>
      <c r="T255" s="36">
        <f t="shared" si="208"/>
        <v>46025</v>
      </c>
      <c r="U255" s="36">
        <f t="shared" ref="U255" si="227">T255-1</f>
        <v>46024</v>
      </c>
    </row>
    <row r="256" spans="19:21">
      <c r="S256" s="38" t="s">
        <v>35</v>
      </c>
      <c r="T256" s="36">
        <f t="shared" si="208"/>
        <v>46026</v>
      </c>
      <c r="U256" s="36">
        <f t="shared" ref="U256" si="228">T256+1</f>
        <v>46027</v>
      </c>
    </row>
    <row r="257" spans="19:21">
      <c r="S257" s="38" t="s">
        <v>35</v>
      </c>
      <c r="T257" s="36">
        <f t="shared" si="208"/>
        <v>46032</v>
      </c>
      <c r="U257" s="36">
        <f t="shared" ref="U257" si="229">T257-1</f>
        <v>46031</v>
      </c>
    </row>
    <row r="258" spans="19:21">
      <c r="S258" s="38" t="s">
        <v>35</v>
      </c>
      <c r="T258" s="36">
        <f t="shared" si="208"/>
        <v>46033</v>
      </c>
      <c r="U258" s="36">
        <f t="shared" ref="U258" si="230">T258+1</f>
        <v>46034</v>
      </c>
    </row>
    <row r="259" spans="19:21">
      <c r="S259" s="38" t="s">
        <v>35</v>
      </c>
      <c r="T259" s="36">
        <f t="shared" si="208"/>
        <v>46039</v>
      </c>
      <c r="U259" s="36">
        <f t="shared" ref="U259" si="231">T259-1</f>
        <v>46038</v>
      </c>
    </row>
    <row r="260" spans="19:21">
      <c r="S260" s="38" t="s">
        <v>35</v>
      </c>
      <c r="T260" s="36">
        <f t="shared" si="208"/>
        <v>46040</v>
      </c>
      <c r="U260" s="36">
        <f t="shared" ref="U260" si="232">T260+1</f>
        <v>46041</v>
      </c>
    </row>
    <row r="261" spans="19:21">
      <c r="S261" s="38" t="s">
        <v>35</v>
      </c>
      <c r="T261" s="36">
        <f t="shared" si="208"/>
        <v>46046</v>
      </c>
      <c r="U261" s="36">
        <f t="shared" ref="U261" si="233">T261-1</f>
        <v>46045</v>
      </c>
    </row>
    <row r="262" spans="19:21">
      <c r="S262" s="38" t="s">
        <v>35</v>
      </c>
      <c r="T262" s="36">
        <f t="shared" si="208"/>
        <v>46047</v>
      </c>
      <c r="U262" s="36">
        <f t="shared" ref="U262" si="234">T262+1</f>
        <v>46048</v>
      </c>
    </row>
    <row r="263" spans="19:21">
      <c r="S263" s="38" t="s">
        <v>35</v>
      </c>
      <c r="T263" s="36">
        <f t="shared" si="208"/>
        <v>46053</v>
      </c>
      <c r="U263" s="36">
        <f t="shared" ref="U263" si="235">T263-1</f>
        <v>46052</v>
      </c>
    </row>
    <row r="264" spans="19:21">
      <c r="S264" s="38" t="s">
        <v>35</v>
      </c>
      <c r="T264" s="36">
        <f t="shared" si="208"/>
        <v>46054</v>
      </c>
      <c r="U264" s="36">
        <f t="shared" ref="U264" si="236">T264+1</f>
        <v>46055</v>
      </c>
    </row>
    <row r="265" spans="19:21">
      <c r="S265" s="38" t="s">
        <v>35</v>
      </c>
      <c r="T265" s="36">
        <f t="shared" si="208"/>
        <v>46060</v>
      </c>
      <c r="U265" s="36">
        <f t="shared" ref="U265" si="237">T265-1</f>
        <v>46059</v>
      </c>
    </row>
    <row r="266" spans="19:21">
      <c r="S266" s="38" t="s">
        <v>35</v>
      </c>
      <c r="T266" s="36">
        <f t="shared" si="208"/>
        <v>46061</v>
      </c>
      <c r="U266" s="36">
        <f t="shared" ref="U266" si="238">T266+1</f>
        <v>46062</v>
      </c>
    </row>
    <row r="267" spans="19:21">
      <c r="S267" s="38" t="s">
        <v>35</v>
      </c>
      <c r="T267" s="36">
        <f t="shared" si="208"/>
        <v>46067</v>
      </c>
      <c r="U267" s="36">
        <f t="shared" ref="U267" si="239">T267-1</f>
        <v>46066</v>
      </c>
    </row>
    <row r="268" spans="19:21">
      <c r="S268" s="38" t="s">
        <v>35</v>
      </c>
      <c r="T268" s="36">
        <f t="shared" si="208"/>
        <v>46068</v>
      </c>
      <c r="U268" s="36">
        <f t="shared" ref="U268" si="240">T268+1</f>
        <v>46069</v>
      </c>
    </row>
    <row r="269" spans="19:21">
      <c r="S269" s="38" t="s">
        <v>35</v>
      </c>
      <c r="T269" s="36">
        <f t="shared" si="208"/>
        <v>46074</v>
      </c>
      <c r="U269" s="36">
        <f t="shared" ref="U269" si="241">T269-1</f>
        <v>46073</v>
      </c>
    </row>
    <row r="270" spans="19:21">
      <c r="S270" s="38" t="s">
        <v>35</v>
      </c>
      <c r="T270" s="36">
        <f t="shared" si="208"/>
        <v>46075</v>
      </c>
      <c r="U270" s="36">
        <f t="shared" ref="U270" si="242">T270+1</f>
        <v>46076</v>
      </c>
    </row>
    <row r="271" spans="19:21">
      <c r="S271" s="38" t="s">
        <v>35</v>
      </c>
      <c r="T271" s="36">
        <f t="shared" si="208"/>
        <v>46081</v>
      </c>
      <c r="U271" s="36">
        <f t="shared" ref="U271" si="243">T271-1</f>
        <v>46080</v>
      </c>
    </row>
    <row r="272" spans="19:21">
      <c r="S272" s="38" t="s">
        <v>35</v>
      </c>
      <c r="T272" s="36">
        <f t="shared" si="208"/>
        <v>46082</v>
      </c>
      <c r="U272" s="36">
        <f t="shared" ref="U272" si="244">T272+1</f>
        <v>46083</v>
      </c>
    </row>
    <row r="273" spans="19:21">
      <c r="S273" s="38" t="s">
        <v>35</v>
      </c>
      <c r="T273" s="36">
        <f t="shared" si="208"/>
        <v>46088</v>
      </c>
      <c r="U273" s="36">
        <f t="shared" ref="U273" si="245">T273-1</f>
        <v>46087</v>
      </c>
    </row>
    <row r="274" spans="19:21">
      <c r="S274" s="38" t="s">
        <v>35</v>
      </c>
      <c r="T274" s="36">
        <f t="shared" si="208"/>
        <v>46089</v>
      </c>
      <c r="U274" s="36">
        <f t="shared" ref="U274" si="246">T274+1</f>
        <v>46090</v>
      </c>
    </row>
    <row r="275" spans="19:21">
      <c r="S275" s="38" t="s">
        <v>35</v>
      </c>
      <c r="T275" s="36">
        <f t="shared" si="208"/>
        <v>46095</v>
      </c>
      <c r="U275" s="36">
        <f t="shared" ref="U275" si="247">T275-1</f>
        <v>46094</v>
      </c>
    </row>
    <row r="276" spans="19:21">
      <c r="S276" s="38" t="s">
        <v>35</v>
      </c>
      <c r="T276" s="36">
        <f t="shared" si="208"/>
        <v>46096</v>
      </c>
      <c r="U276" s="36">
        <f t="shared" ref="U276" si="248">T276+1</f>
        <v>46097</v>
      </c>
    </row>
    <row r="277" spans="19:21">
      <c r="S277" s="38" t="s">
        <v>35</v>
      </c>
      <c r="T277" s="36">
        <f t="shared" si="208"/>
        <v>46102</v>
      </c>
      <c r="U277" s="36">
        <f t="shared" ref="U277" si="249">T277-1</f>
        <v>46101</v>
      </c>
    </row>
    <row r="278" spans="19:21">
      <c r="S278" s="38" t="s">
        <v>35</v>
      </c>
      <c r="T278" s="36">
        <f t="shared" si="208"/>
        <v>46103</v>
      </c>
      <c r="U278" s="36">
        <f t="shared" ref="U278" si="250">T278+1</f>
        <v>46104</v>
      </c>
    </row>
    <row r="279" spans="19:21">
      <c r="S279" s="38" t="s">
        <v>35</v>
      </c>
      <c r="T279" s="36">
        <f t="shared" si="208"/>
        <v>46109</v>
      </c>
      <c r="U279" s="36">
        <f t="shared" ref="U279" si="251">T279-1</f>
        <v>46108</v>
      </c>
    </row>
    <row r="280" spans="19:21">
      <c r="S280" s="38" t="s">
        <v>35</v>
      </c>
      <c r="T280" s="36">
        <f t="shared" si="208"/>
        <v>46110</v>
      </c>
      <c r="U280" s="36">
        <f t="shared" ref="U280" si="252">T280+1</f>
        <v>46111</v>
      </c>
    </row>
    <row r="281" spans="19:21">
      <c r="S281" s="38" t="s">
        <v>35</v>
      </c>
      <c r="T281" s="36">
        <f t="shared" si="208"/>
        <v>46116</v>
      </c>
      <c r="U281" s="36">
        <f t="shared" ref="U281" si="253">T281-1</f>
        <v>46115</v>
      </c>
    </row>
    <row r="282" spans="19:21">
      <c r="S282" s="38" t="s">
        <v>35</v>
      </c>
      <c r="T282" s="36">
        <f t="shared" si="208"/>
        <v>46117</v>
      </c>
      <c r="U282" s="36">
        <f t="shared" ref="U282" si="254">T282+1</f>
        <v>46118</v>
      </c>
    </row>
    <row r="283" spans="19:21">
      <c r="S283" s="38" t="s">
        <v>35</v>
      </c>
      <c r="T283" s="36">
        <f t="shared" si="208"/>
        <v>46123</v>
      </c>
      <c r="U283" s="36">
        <f t="shared" ref="U283" si="255">T283-1</f>
        <v>46122</v>
      </c>
    </row>
    <row r="284" spans="19:21">
      <c r="S284" s="38" t="s">
        <v>35</v>
      </c>
      <c r="T284" s="36">
        <f t="shared" si="208"/>
        <v>46124</v>
      </c>
      <c r="U284" s="36">
        <f t="shared" ref="U284" si="256">T284+1</f>
        <v>46125</v>
      </c>
    </row>
    <row r="285" spans="19:21">
      <c r="S285" s="38" t="s">
        <v>35</v>
      </c>
      <c r="T285" s="36">
        <f t="shared" si="208"/>
        <v>46130</v>
      </c>
      <c r="U285" s="36">
        <f t="shared" ref="U285" si="257">T285-1</f>
        <v>46129</v>
      </c>
    </row>
    <row r="286" spans="19:21">
      <c r="S286" s="38" t="s">
        <v>35</v>
      </c>
      <c r="T286" s="36">
        <f t="shared" si="208"/>
        <v>46131</v>
      </c>
      <c r="U286" s="36">
        <f t="shared" ref="U286" si="258">T286+1</f>
        <v>46132</v>
      </c>
    </row>
    <row r="287" spans="19:21">
      <c r="S287" s="38" t="s">
        <v>35</v>
      </c>
      <c r="T287" s="36">
        <f t="shared" si="208"/>
        <v>46137</v>
      </c>
      <c r="U287" s="36">
        <f t="shared" ref="U287" si="259">T287-1</f>
        <v>46136</v>
      </c>
    </row>
    <row r="288" spans="19:21">
      <c r="S288" s="38" t="s">
        <v>35</v>
      </c>
      <c r="T288" s="36">
        <f t="shared" si="208"/>
        <v>46138</v>
      </c>
      <c r="U288" s="36">
        <f t="shared" ref="U288" si="260">T288+1</f>
        <v>46139</v>
      </c>
    </row>
    <row r="289" spans="19:21">
      <c r="S289" s="38" t="s">
        <v>35</v>
      </c>
      <c r="T289" s="36">
        <f t="shared" si="208"/>
        <v>46144</v>
      </c>
      <c r="U289" s="36">
        <f t="shared" ref="U289" si="261">T289-1</f>
        <v>46143</v>
      </c>
    </row>
    <row r="290" spans="19:21">
      <c r="S290" s="38" t="s">
        <v>35</v>
      </c>
      <c r="T290" s="36">
        <f t="shared" si="208"/>
        <v>46145</v>
      </c>
      <c r="U290" s="36">
        <f t="shared" ref="U290" si="262">T290+1</f>
        <v>46146</v>
      </c>
    </row>
    <row r="291" spans="19:21">
      <c r="S291" s="38" t="s">
        <v>35</v>
      </c>
      <c r="T291" s="36">
        <f t="shared" si="208"/>
        <v>46151</v>
      </c>
      <c r="U291" s="36">
        <f t="shared" ref="U291" si="263">T291-1</f>
        <v>46150</v>
      </c>
    </row>
    <row r="292" spans="19:21">
      <c r="S292" s="38" t="s">
        <v>35</v>
      </c>
      <c r="T292" s="36">
        <f t="shared" si="208"/>
        <v>46152</v>
      </c>
      <c r="U292" s="36">
        <f t="shared" ref="U292" si="264">T292+1</f>
        <v>46153</v>
      </c>
    </row>
    <row r="293" spans="19:21">
      <c r="S293" s="38" t="s">
        <v>35</v>
      </c>
      <c r="T293" s="36">
        <f t="shared" si="208"/>
        <v>46158</v>
      </c>
      <c r="U293" s="36">
        <f t="shared" ref="U293" si="265">T293-1</f>
        <v>46157</v>
      </c>
    </row>
    <row r="294" spans="19:21">
      <c r="S294" s="38" t="s">
        <v>35</v>
      </c>
      <c r="T294" s="36">
        <f t="shared" si="208"/>
        <v>46159</v>
      </c>
      <c r="U294" s="36">
        <f t="shared" ref="U294" si="266">T294+1</f>
        <v>46160</v>
      </c>
    </row>
    <row r="295" spans="19:21">
      <c r="S295" s="38" t="s">
        <v>35</v>
      </c>
      <c r="T295" s="36">
        <f t="shared" si="208"/>
        <v>46165</v>
      </c>
      <c r="U295" s="36">
        <f t="shared" ref="U295" si="267">T295-1</f>
        <v>46164</v>
      </c>
    </row>
    <row r="296" spans="19:21">
      <c r="S296" s="38" t="s">
        <v>35</v>
      </c>
      <c r="T296" s="36">
        <f t="shared" si="208"/>
        <v>46166</v>
      </c>
      <c r="U296" s="36">
        <f t="shared" ref="U296" si="268">T296+1</f>
        <v>46167</v>
      </c>
    </row>
    <row r="297" spans="19:21">
      <c r="S297" s="38" t="s">
        <v>35</v>
      </c>
      <c r="T297" s="36">
        <f t="shared" si="208"/>
        <v>46172</v>
      </c>
      <c r="U297" s="36">
        <f t="shared" ref="U297" si="269">T297-1</f>
        <v>46171</v>
      </c>
    </row>
    <row r="298" spans="19:21">
      <c r="S298" s="38" t="s">
        <v>35</v>
      </c>
      <c r="T298" s="36">
        <f t="shared" si="208"/>
        <v>46173</v>
      </c>
      <c r="U298" s="36">
        <f t="shared" ref="U298" si="270">T298+1</f>
        <v>46174</v>
      </c>
    </row>
    <row r="299" spans="19:21">
      <c r="S299" s="38" t="s">
        <v>35</v>
      </c>
      <c r="T299" s="36">
        <f t="shared" si="208"/>
        <v>46179</v>
      </c>
      <c r="U299" s="36">
        <f t="shared" ref="U299" si="271">T299-1</f>
        <v>46178</v>
      </c>
    </row>
    <row r="300" spans="19:21">
      <c r="S300" s="38" t="s">
        <v>35</v>
      </c>
      <c r="T300" s="36">
        <f t="shared" si="208"/>
        <v>46180</v>
      </c>
      <c r="U300" s="36">
        <f t="shared" ref="U300" si="272">T300+1</f>
        <v>46181</v>
      </c>
    </row>
    <row r="301" spans="19:21">
      <c r="S301" s="38" t="s">
        <v>35</v>
      </c>
      <c r="T301" s="36">
        <f t="shared" ref="T301:T364" si="273">T299+7</f>
        <v>46186</v>
      </c>
      <c r="U301" s="36">
        <f t="shared" ref="U301" si="274">T301-1</f>
        <v>46185</v>
      </c>
    </row>
    <row r="302" spans="19:21">
      <c r="S302" s="38" t="s">
        <v>35</v>
      </c>
      <c r="T302" s="36">
        <f t="shared" si="273"/>
        <v>46187</v>
      </c>
      <c r="U302" s="36">
        <f t="shared" ref="U302" si="275">T302+1</f>
        <v>46188</v>
      </c>
    </row>
    <row r="303" spans="19:21">
      <c r="S303" s="38" t="s">
        <v>35</v>
      </c>
      <c r="T303" s="36">
        <f t="shared" si="273"/>
        <v>46193</v>
      </c>
      <c r="U303" s="36">
        <f t="shared" ref="U303" si="276">T303-1</f>
        <v>46192</v>
      </c>
    </row>
    <row r="304" spans="19:21">
      <c r="S304" s="38" t="s">
        <v>35</v>
      </c>
      <c r="T304" s="36">
        <f t="shared" si="273"/>
        <v>46194</v>
      </c>
      <c r="U304" s="36">
        <f t="shared" ref="U304" si="277">T304+1</f>
        <v>46195</v>
      </c>
    </row>
    <row r="305" spans="19:21">
      <c r="S305" s="38" t="s">
        <v>35</v>
      </c>
      <c r="T305" s="36">
        <f t="shared" si="273"/>
        <v>46200</v>
      </c>
      <c r="U305" s="36">
        <f t="shared" ref="U305" si="278">T305-1</f>
        <v>46199</v>
      </c>
    </row>
    <row r="306" spans="19:21">
      <c r="S306" s="38" t="s">
        <v>35</v>
      </c>
      <c r="T306" s="36">
        <f t="shared" si="273"/>
        <v>46201</v>
      </c>
      <c r="U306" s="36">
        <f t="shared" ref="U306" si="279">T306+1</f>
        <v>46202</v>
      </c>
    </row>
    <row r="307" spans="19:21">
      <c r="S307" s="38" t="s">
        <v>35</v>
      </c>
      <c r="T307" s="36">
        <f t="shared" si="273"/>
        <v>46207</v>
      </c>
      <c r="U307" s="36">
        <f t="shared" ref="U307" si="280">T307-1</f>
        <v>46206</v>
      </c>
    </row>
    <row r="308" spans="19:21">
      <c r="S308" s="38" t="s">
        <v>35</v>
      </c>
      <c r="T308" s="36">
        <f t="shared" si="273"/>
        <v>46208</v>
      </c>
      <c r="U308" s="36">
        <f t="shared" ref="U308" si="281">T308+1</f>
        <v>46209</v>
      </c>
    </row>
    <row r="309" spans="19:21">
      <c r="S309" s="38" t="s">
        <v>35</v>
      </c>
      <c r="T309" s="36">
        <f t="shared" si="273"/>
        <v>46214</v>
      </c>
      <c r="U309" s="36">
        <f t="shared" ref="U309" si="282">T309-1</f>
        <v>46213</v>
      </c>
    </row>
    <row r="310" spans="19:21">
      <c r="S310" s="38" t="s">
        <v>35</v>
      </c>
      <c r="T310" s="36">
        <f t="shared" si="273"/>
        <v>46215</v>
      </c>
      <c r="U310" s="36">
        <f t="shared" ref="U310" si="283">T310+1</f>
        <v>46216</v>
      </c>
    </row>
    <row r="311" spans="19:21">
      <c r="S311" s="38" t="s">
        <v>35</v>
      </c>
      <c r="T311" s="36">
        <f t="shared" si="273"/>
        <v>46221</v>
      </c>
      <c r="U311" s="36">
        <f t="shared" ref="U311" si="284">T311-1</f>
        <v>46220</v>
      </c>
    </row>
    <row r="312" spans="19:21">
      <c r="S312" s="38" t="s">
        <v>35</v>
      </c>
      <c r="T312" s="36">
        <f t="shared" si="273"/>
        <v>46222</v>
      </c>
      <c r="U312" s="36">
        <f t="shared" ref="U312" si="285">T312+1</f>
        <v>46223</v>
      </c>
    </row>
    <row r="313" spans="19:21">
      <c r="S313" s="38" t="s">
        <v>35</v>
      </c>
      <c r="T313" s="36">
        <f t="shared" si="273"/>
        <v>46228</v>
      </c>
      <c r="U313" s="36">
        <f t="shared" ref="U313" si="286">T313-1</f>
        <v>46227</v>
      </c>
    </row>
    <row r="314" spans="19:21">
      <c r="S314" s="38" t="s">
        <v>35</v>
      </c>
      <c r="T314" s="36">
        <f t="shared" si="273"/>
        <v>46229</v>
      </c>
      <c r="U314" s="36">
        <f t="shared" ref="U314" si="287">T314+1</f>
        <v>46230</v>
      </c>
    </row>
    <row r="315" spans="19:21">
      <c r="S315" s="38" t="s">
        <v>35</v>
      </c>
      <c r="T315" s="36">
        <f t="shared" si="273"/>
        <v>46235</v>
      </c>
      <c r="U315" s="36">
        <f t="shared" ref="U315" si="288">T315-1</f>
        <v>46234</v>
      </c>
    </row>
    <row r="316" spans="19:21">
      <c r="S316" s="38" t="s">
        <v>35</v>
      </c>
      <c r="T316" s="36">
        <f t="shared" si="273"/>
        <v>46236</v>
      </c>
      <c r="U316" s="36">
        <f t="shared" ref="U316" si="289">T316+1</f>
        <v>46237</v>
      </c>
    </row>
    <row r="317" spans="19:21">
      <c r="S317" s="38" t="s">
        <v>35</v>
      </c>
      <c r="T317" s="36">
        <f t="shared" si="273"/>
        <v>46242</v>
      </c>
      <c r="U317" s="36">
        <f t="shared" ref="U317" si="290">T317-1</f>
        <v>46241</v>
      </c>
    </row>
    <row r="318" spans="19:21">
      <c r="S318" s="38" t="s">
        <v>35</v>
      </c>
      <c r="T318" s="36">
        <f t="shared" si="273"/>
        <v>46243</v>
      </c>
      <c r="U318" s="36">
        <f t="shared" ref="U318" si="291">T318+1</f>
        <v>46244</v>
      </c>
    </row>
    <row r="319" spans="19:21">
      <c r="S319" s="38" t="s">
        <v>35</v>
      </c>
      <c r="T319" s="36">
        <f t="shared" si="273"/>
        <v>46249</v>
      </c>
      <c r="U319" s="36">
        <f t="shared" ref="U319" si="292">T319-1</f>
        <v>46248</v>
      </c>
    </row>
    <row r="320" spans="19:21">
      <c r="S320" s="38" t="s">
        <v>35</v>
      </c>
      <c r="T320" s="36">
        <f t="shared" si="273"/>
        <v>46250</v>
      </c>
      <c r="U320" s="36">
        <f t="shared" ref="U320" si="293">T320+1</f>
        <v>46251</v>
      </c>
    </row>
    <row r="321" spans="19:21">
      <c r="S321" s="38" t="s">
        <v>35</v>
      </c>
      <c r="T321" s="36">
        <f t="shared" si="273"/>
        <v>46256</v>
      </c>
      <c r="U321" s="36">
        <f t="shared" ref="U321" si="294">T321-1</f>
        <v>46255</v>
      </c>
    </row>
    <row r="322" spans="19:21">
      <c r="S322" s="38" t="s">
        <v>35</v>
      </c>
      <c r="T322" s="36">
        <f t="shared" si="273"/>
        <v>46257</v>
      </c>
      <c r="U322" s="36">
        <f t="shared" ref="U322" si="295">T322+1</f>
        <v>46258</v>
      </c>
    </row>
    <row r="323" spans="19:21">
      <c r="S323" s="38" t="s">
        <v>35</v>
      </c>
      <c r="T323" s="36">
        <f t="shared" si="273"/>
        <v>46263</v>
      </c>
      <c r="U323" s="36">
        <f t="shared" ref="U323" si="296">T323-1</f>
        <v>46262</v>
      </c>
    </row>
    <row r="324" spans="19:21">
      <c r="S324" s="38" t="s">
        <v>35</v>
      </c>
      <c r="T324" s="36">
        <f t="shared" si="273"/>
        <v>46264</v>
      </c>
      <c r="U324" s="36">
        <f t="shared" ref="U324" si="297">T324+1</f>
        <v>46265</v>
      </c>
    </row>
    <row r="325" spans="19:21">
      <c r="S325" s="38" t="s">
        <v>35</v>
      </c>
      <c r="T325" s="36">
        <f t="shared" si="273"/>
        <v>46270</v>
      </c>
      <c r="U325" s="36">
        <f t="shared" ref="U325" si="298">T325-1</f>
        <v>46269</v>
      </c>
    </row>
    <row r="326" spans="19:21">
      <c r="S326" s="38" t="s">
        <v>35</v>
      </c>
      <c r="T326" s="36">
        <f t="shared" si="273"/>
        <v>46271</v>
      </c>
      <c r="U326" s="36">
        <f t="shared" ref="U326" si="299">T326+1</f>
        <v>46272</v>
      </c>
    </row>
    <row r="327" spans="19:21">
      <c r="S327" s="38" t="s">
        <v>35</v>
      </c>
      <c r="T327" s="36">
        <f t="shared" si="273"/>
        <v>46277</v>
      </c>
      <c r="U327" s="36">
        <f t="shared" ref="U327" si="300">T327-1</f>
        <v>46276</v>
      </c>
    </row>
    <row r="328" spans="19:21">
      <c r="S328" s="38" t="s">
        <v>35</v>
      </c>
      <c r="T328" s="36">
        <f t="shared" si="273"/>
        <v>46278</v>
      </c>
      <c r="U328" s="36">
        <f t="shared" ref="U328" si="301">T328+1</f>
        <v>46279</v>
      </c>
    </row>
    <row r="329" spans="19:21">
      <c r="S329" s="38" t="s">
        <v>35</v>
      </c>
      <c r="T329" s="36">
        <f t="shared" si="273"/>
        <v>46284</v>
      </c>
      <c r="U329" s="36">
        <f t="shared" ref="U329" si="302">T329-1</f>
        <v>46283</v>
      </c>
    </row>
    <row r="330" spans="19:21">
      <c r="S330" s="38" t="s">
        <v>35</v>
      </c>
      <c r="T330" s="36">
        <f t="shared" si="273"/>
        <v>46285</v>
      </c>
      <c r="U330" s="36">
        <f t="shared" ref="U330" si="303">T330+1</f>
        <v>46286</v>
      </c>
    </row>
    <row r="331" spans="19:21">
      <c r="S331" s="38" t="s">
        <v>35</v>
      </c>
      <c r="T331" s="36">
        <f t="shared" si="273"/>
        <v>46291</v>
      </c>
      <c r="U331" s="36">
        <f t="shared" ref="U331" si="304">T331-1</f>
        <v>46290</v>
      </c>
    </row>
    <row r="332" spans="19:21">
      <c r="S332" s="38" t="s">
        <v>35</v>
      </c>
      <c r="T332" s="36">
        <f t="shared" si="273"/>
        <v>46292</v>
      </c>
      <c r="U332" s="36">
        <f t="shared" ref="U332" si="305">T332+1</f>
        <v>46293</v>
      </c>
    </row>
    <row r="333" spans="19:21">
      <c r="S333" s="38" t="s">
        <v>35</v>
      </c>
      <c r="T333" s="36">
        <f t="shared" si="273"/>
        <v>46298</v>
      </c>
      <c r="U333" s="36">
        <f t="shared" ref="U333" si="306">T333-1</f>
        <v>46297</v>
      </c>
    </row>
    <row r="334" spans="19:21">
      <c r="S334" s="38" t="s">
        <v>35</v>
      </c>
      <c r="T334" s="36">
        <f t="shared" si="273"/>
        <v>46299</v>
      </c>
      <c r="U334" s="36">
        <f t="shared" ref="U334" si="307">T334+1</f>
        <v>46300</v>
      </c>
    </row>
    <row r="335" spans="19:21">
      <c r="S335" s="38" t="s">
        <v>35</v>
      </c>
      <c r="T335" s="36">
        <f t="shared" si="273"/>
        <v>46305</v>
      </c>
      <c r="U335" s="36">
        <f t="shared" ref="U335" si="308">T335-1</f>
        <v>46304</v>
      </c>
    </row>
    <row r="336" spans="19:21">
      <c r="S336" s="38" t="s">
        <v>35</v>
      </c>
      <c r="T336" s="36">
        <f t="shared" si="273"/>
        <v>46306</v>
      </c>
      <c r="U336" s="36">
        <f t="shared" ref="U336" si="309">T336+1</f>
        <v>46307</v>
      </c>
    </row>
    <row r="337" spans="19:21">
      <c r="S337" s="38" t="s">
        <v>35</v>
      </c>
      <c r="T337" s="36">
        <f t="shared" si="273"/>
        <v>46312</v>
      </c>
      <c r="U337" s="36">
        <f t="shared" ref="U337" si="310">T337-1</f>
        <v>46311</v>
      </c>
    </row>
    <row r="338" spans="19:21">
      <c r="S338" s="38" t="s">
        <v>35</v>
      </c>
      <c r="T338" s="36">
        <f t="shared" si="273"/>
        <v>46313</v>
      </c>
      <c r="U338" s="36">
        <f t="shared" ref="U338" si="311">T338+1</f>
        <v>46314</v>
      </c>
    </row>
    <row r="339" spans="19:21">
      <c r="S339" s="38" t="s">
        <v>35</v>
      </c>
      <c r="T339" s="36">
        <f t="shared" si="273"/>
        <v>46319</v>
      </c>
      <c r="U339" s="36">
        <f t="shared" ref="U339" si="312">T339-1</f>
        <v>46318</v>
      </c>
    </row>
    <row r="340" spans="19:21">
      <c r="S340" s="38" t="s">
        <v>35</v>
      </c>
      <c r="T340" s="36">
        <f t="shared" si="273"/>
        <v>46320</v>
      </c>
      <c r="U340" s="36">
        <f t="shared" ref="U340" si="313">T340+1</f>
        <v>46321</v>
      </c>
    </row>
    <row r="341" spans="19:21">
      <c r="S341" s="38" t="s">
        <v>35</v>
      </c>
      <c r="T341" s="36">
        <f t="shared" si="273"/>
        <v>46326</v>
      </c>
      <c r="U341" s="36">
        <f t="shared" ref="U341" si="314">T341-1</f>
        <v>46325</v>
      </c>
    </row>
    <row r="342" spans="19:21">
      <c r="S342" s="38" t="s">
        <v>35</v>
      </c>
      <c r="T342" s="36">
        <f t="shared" si="273"/>
        <v>46327</v>
      </c>
      <c r="U342" s="36">
        <f t="shared" ref="U342" si="315">T342+1</f>
        <v>46328</v>
      </c>
    </row>
    <row r="343" spans="19:21">
      <c r="S343" s="38" t="s">
        <v>35</v>
      </c>
      <c r="T343" s="36">
        <f t="shared" si="273"/>
        <v>46333</v>
      </c>
      <c r="U343" s="36">
        <f t="shared" ref="U343" si="316">T343-1</f>
        <v>46332</v>
      </c>
    </row>
    <row r="344" spans="19:21">
      <c r="S344" s="38" t="s">
        <v>35</v>
      </c>
      <c r="T344" s="36">
        <f t="shared" si="273"/>
        <v>46334</v>
      </c>
      <c r="U344" s="36">
        <f t="shared" ref="U344" si="317">T344+1</f>
        <v>46335</v>
      </c>
    </row>
    <row r="345" spans="19:21">
      <c r="S345" s="38" t="s">
        <v>35</v>
      </c>
      <c r="T345" s="36">
        <f t="shared" si="273"/>
        <v>46340</v>
      </c>
      <c r="U345" s="36">
        <f t="shared" ref="U345" si="318">T345-1</f>
        <v>46339</v>
      </c>
    </row>
    <row r="346" spans="19:21">
      <c r="S346" s="38" t="s">
        <v>35</v>
      </c>
      <c r="T346" s="36">
        <f t="shared" si="273"/>
        <v>46341</v>
      </c>
      <c r="U346" s="36">
        <f t="shared" ref="U346" si="319">T346+1</f>
        <v>46342</v>
      </c>
    </row>
    <row r="347" spans="19:21">
      <c r="S347" s="38" t="s">
        <v>35</v>
      </c>
      <c r="T347" s="36">
        <f t="shared" si="273"/>
        <v>46347</v>
      </c>
      <c r="U347" s="36">
        <f t="shared" ref="U347" si="320">T347-1</f>
        <v>46346</v>
      </c>
    </row>
    <row r="348" spans="19:21">
      <c r="S348" s="38" t="s">
        <v>35</v>
      </c>
      <c r="T348" s="36">
        <f t="shared" si="273"/>
        <v>46348</v>
      </c>
      <c r="U348" s="36">
        <f t="shared" ref="U348" si="321">T348+1</f>
        <v>46349</v>
      </c>
    </row>
    <row r="349" spans="19:21">
      <c r="S349" s="38" t="s">
        <v>35</v>
      </c>
      <c r="T349" s="36">
        <f t="shared" si="273"/>
        <v>46354</v>
      </c>
      <c r="U349" s="36">
        <f t="shared" ref="U349" si="322">T349-1</f>
        <v>46353</v>
      </c>
    </row>
    <row r="350" spans="19:21">
      <c r="S350" s="38" t="s">
        <v>35</v>
      </c>
      <c r="T350" s="36">
        <f t="shared" si="273"/>
        <v>46355</v>
      </c>
      <c r="U350" s="36">
        <f t="shared" ref="U350" si="323">T350+1</f>
        <v>46356</v>
      </c>
    </row>
    <row r="351" spans="19:21">
      <c r="S351" s="38" t="s">
        <v>35</v>
      </c>
      <c r="T351" s="36">
        <f t="shared" si="273"/>
        <v>46361</v>
      </c>
      <c r="U351" s="36">
        <f t="shared" ref="U351" si="324">T351-1</f>
        <v>46360</v>
      </c>
    </row>
    <row r="352" spans="19:21">
      <c r="S352" s="38" t="s">
        <v>35</v>
      </c>
      <c r="T352" s="36">
        <f t="shared" si="273"/>
        <v>46362</v>
      </c>
      <c r="U352" s="36">
        <f t="shared" ref="U352" si="325">T352+1</f>
        <v>46363</v>
      </c>
    </row>
    <row r="353" spans="19:21">
      <c r="S353" s="38" t="s">
        <v>35</v>
      </c>
      <c r="T353" s="36">
        <f t="shared" si="273"/>
        <v>46368</v>
      </c>
      <c r="U353" s="36">
        <f t="shared" ref="U353" si="326">T353-1</f>
        <v>46367</v>
      </c>
    </row>
    <row r="354" spans="19:21">
      <c r="S354" s="38" t="s">
        <v>35</v>
      </c>
      <c r="T354" s="36">
        <f t="shared" si="273"/>
        <v>46369</v>
      </c>
      <c r="U354" s="36">
        <f t="shared" ref="U354" si="327">T354+1</f>
        <v>46370</v>
      </c>
    </row>
    <row r="355" spans="19:21">
      <c r="S355" s="38" t="s">
        <v>35</v>
      </c>
      <c r="T355" s="36">
        <f t="shared" si="273"/>
        <v>46375</v>
      </c>
      <c r="U355" s="36">
        <f t="shared" ref="U355" si="328">T355-1</f>
        <v>46374</v>
      </c>
    </row>
    <row r="356" spans="19:21">
      <c r="S356" s="38" t="s">
        <v>35</v>
      </c>
      <c r="T356" s="36">
        <f t="shared" si="273"/>
        <v>46376</v>
      </c>
      <c r="U356" s="36">
        <f t="shared" ref="U356" si="329">T356+1</f>
        <v>46377</v>
      </c>
    </row>
    <row r="357" spans="19:21">
      <c r="S357" s="38" t="s">
        <v>35</v>
      </c>
      <c r="T357" s="36">
        <f t="shared" si="273"/>
        <v>46382</v>
      </c>
      <c r="U357" s="36">
        <f t="shared" ref="U357" si="330">T357-1</f>
        <v>46381</v>
      </c>
    </row>
    <row r="358" spans="19:21">
      <c r="S358" s="38" t="s">
        <v>35</v>
      </c>
      <c r="T358" s="36">
        <f t="shared" si="273"/>
        <v>46383</v>
      </c>
      <c r="U358" s="36">
        <f t="shared" ref="U358" si="331">T358+1</f>
        <v>46384</v>
      </c>
    </row>
    <row r="359" spans="19:21">
      <c r="S359" s="38" t="s">
        <v>35</v>
      </c>
      <c r="T359" s="36">
        <f t="shared" si="273"/>
        <v>46389</v>
      </c>
      <c r="U359" s="36">
        <f t="shared" ref="U359" si="332">T359-1</f>
        <v>46388</v>
      </c>
    </row>
    <row r="360" spans="19:21">
      <c r="S360" s="38" t="s">
        <v>35</v>
      </c>
      <c r="T360" s="36">
        <f t="shared" si="273"/>
        <v>46390</v>
      </c>
      <c r="U360" s="36">
        <f t="shared" ref="U360" si="333">T360+1</f>
        <v>46391</v>
      </c>
    </row>
    <row r="361" spans="19:21">
      <c r="S361" s="38" t="s">
        <v>35</v>
      </c>
      <c r="T361" s="36">
        <f t="shared" si="273"/>
        <v>46396</v>
      </c>
      <c r="U361" s="36">
        <f t="shared" ref="U361" si="334">T361-1</f>
        <v>46395</v>
      </c>
    </row>
    <row r="362" spans="19:21">
      <c r="S362" s="38" t="s">
        <v>35</v>
      </c>
      <c r="T362" s="36">
        <f t="shared" si="273"/>
        <v>46397</v>
      </c>
      <c r="U362" s="36">
        <f t="shared" ref="U362" si="335">T362+1</f>
        <v>46398</v>
      </c>
    </row>
    <row r="363" spans="19:21">
      <c r="S363" s="38" t="s">
        <v>35</v>
      </c>
      <c r="T363" s="36">
        <f t="shared" si="273"/>
        <v>46403</v>
      </c>
      <c r="U363" s="36">
        <f t="shared" ref="U363" si="336">T363-1</f>
        <v>46402</v>
      </c>
    </row>
    <row r="364" spans="19:21">
      <c r="S364" s="38" t="s">
        <v>35</v>
      </c>
      <c r="T364" s="36">
        <f t="shared" si="273"/>
        <v>46404</v>
      </c>
      <c r="U364" s="36">
        <f t="shared" ref="U364" si="337">T364+1</f>
        <v>46405</v>
      </c>
    </row>
    <row r="365" spans="19:21">
      <c r="S365" s="38" t="s">
        <v>35</v>
      </c>
      <c r="T365" s="36">
        <f t="shared" ref="T365:T428" si="338">T363+7</f>
        <v>46410</v>
      </c>
      <c r="U365" s="36">
        <f t="shared" ref="U365" si="339">T365-1</f>
        <v>46409</v>
      </c>
    </row>
    <row r="366" spans="19:21">
      <c r="S366" s="38" t="s">
        <v>35</v>
      </c>
      <c r="T366" s="36">
        <f t="shared" si="338"/>
        <v>46411</v>
      </c>
      <c r="U366" s="36">
        <f t="shared" ref="U366" si="340">T366+1</f>
        <v>46412</v>
      </c>
    </row>
    <row r="367" spans="19:21">
      <c r="S367" s="38" t="s">
        <v>35</v>
      </c>
      <c r="T367" s="36">
        <f t="shared" si="338"/>
        <v>46417</v>
      </c>
      <c r="U367" s="36">
        <f t="shared" ref="U367" si="341">T367-1</f>
        <v>46416</v>
      </c>
    </row>
    <row r="368" spans="19:21">
      <c r="S368" s="38" t="s">
        <v>35</v>
      </c>
      <c r="T368" s="36">
        <f t="shared" si="338"/>
        <v>46418</v>
      </c>
      <c r="U368" s="36">
        <f t="shared" ref="U368" si="342">T368+1</f>
        <v>46419</v>
      </c>
    </row>
    <row r="369" spans="19:21">
      <c r="S369" s="38" t="s">
        <v>35</v>
      </c>
      <c r="T369" s="36">
        <f t="shared" si="338"/>
        <v>46424</v>
      </c>
      <c r="U369" s="36">
        <f t="shared" ref="U369" si="343">T369-1</f>
        <v>46423</v>
      </c>
    </row>
    <row r="370" spans="19:21">
      <c r="S370" s="38" t="s">
        <v>35</v>
      </c>
      <c r="T370" s="36">
        <f t="shared" si="338"/>
        <v>46425</v>
      </c>
      <c r="U370" s="36">
        <f t="shared" ref="U370" si="344">T370+1</f>
        <v>46426</v>
      </c>
    </row>
    <row r="371" spans="19:21">
      <c r="S371" s="38" t="s">
        <v>35</v>
      </c>
      <c r="T371" s="36">
        <f t="shared" si="338"/>
        <v>46431</v>
      </c>
      <c r="U371" s="36">
        <f t="shared" ref="U371" si="345">T371-1</f>
        <v>46430</v>
      </c>
    </row>
    <row r="372" spans="19:21">
      <c r="S372" s="38" t="s">
        <v>35</v>
      </c>
      <c r="T372" s="36">
        <f t="shared" si="338"/>
        <v>46432</v>
      </c>
      <c r="U372" s="36">
        <f t="shared" ref="U372" si="346">T372+1</f>
        <v>46433</v>
      </c>
    </row>
    <row r="373" spans="19:21">
      <c r="S373" s="38" t="s">
        <v>35</v>
      </c>
      <c r="T373" s="36">
        <f t="shared" si="338"/>
        <v>46438</v>
      </c>
      <c r="U373" s="36">
        <f t="shared" ref="U373" si="347">T373-1</f>
        <v>46437</v>
      </c>
    </row>
    <row r="374" spans="19:21">
      <c r="S374" s="38" t="s">
        <v>35</v>
      </c>
      <c r="T374" s="36">
        <f t="shared" si="338"/>
        <v>46439</v>
      </c>
      <c r="U374" s="36">
        <f t="shared" ref="U374" si="348">T374+1</f>
        <v>46440</v>
      </c>
    </row>
    <row r="375" spans="19:21">
      <c r="S375" s="38" t="s">
        <v>35</v>
      </c>
      <c r="T375" s="36">
        <f t="shared" si="338"/>
        <v>46445</v>
      </c>
      <c r="U375" s="36">
        <f t="shared" ref="U375" si="349">T375-1</f>
        <v>46444</v>
      </c>
    </row>
    <row r="376" spans="19:21">
      <c r="S376" s="38" t="s">
        <v>35</v>
      </c>
      <c r="T376" s="36">
        <f t="shared" si="338"/>
        <v>46446</v>
      </c>
      <c r="U376" s="36">
        <f t="shared" ref="U376" si="350">T376+1</f>
        <v>46447</v>
      </c>
    </row>
    <row r="377" spans="19:21">
      <c r="S377" s="38" t="s">
        <v>35</v>
      </c>
      <c r="T377" s="36">
        <f t="shared" si="338"/>
        <v>46452</v>
      </c>
      <c r="U377" s="36">
        <f t="shared" ref="U377" si="351">T377-1</f>
        <v>46451</v>
      </c>
    </row>
    <row r="378" spans="19:21">
      <c r="S378" s="38" t="s">
        <v>35</v>
      </c>
      <c r="T378" s="36">
        <f t="shared" si="338"/>
        <v>46453</v>
      </c>
      <c r="U378" s="36">
        <f t="shared" ref="U378" si="352">T378+1</f>
        <v>46454</v>
      </c>
    </row>
    <row r="379" spans="19:21">
      <c r="S379" s="38" t="s">
        <v>35</v>
      </c>
      <c r="T379" s="36">
        <f t="shared" si="338"/>
        <v>46459</v>
      </c>
      <c r="U379" s="36">
        <f t="shared" ref="U379" si="353">T379-1</f>
        <v>46458</v>
      </c>
    </row>
    <row r="380" spans="19:21">
      <c r="S380" s="38" t="s">
        <v>35</v>
      </c>
      <c r="T380" s="36">
        <f t="shared" si="338"/>
        <v>46460</v>
      </c>
      <c r="U380" s="36">
        <f t="shared" ref="U380" si="354">T380+1</f>
        <v>46461</v>
      </c>
    </row>
    <row r="381" spans="19:21">
      <c r="S381" s="38" t="s">
        <v>35</v>
      </c>
      <c r="T381" s="36">
        <f t="shared" si="338"/>
        <v>46466</v>
      </c>
      <c r="U381" s="36">
        <f t="shared" ref="U381" si="355">T381-1</f>
        <v>46465</v>
      </c>
    </row>
    <row r="382" spans="19:21">
      <c r="S382" s="38" t="s">
        <v>35</v>
      </c>
      <c r="T382" s="36">
        <f t="shared" si="338"/>
        <v>46467</v>
      </c>
      <c r="U382" s="36">
        <f t="shared" ref="U382" si="356">T382+1</f>
        <v>46468</v>
      </c>
    </row>
    <row r="383" spans="19:21">
      <c r="S383" s="38" t="s">
        <v>35</v>
      </c>
      <c r="T383" s="36">
        <f t="shared" si="338"/>
        <v>46473</v>
      </c>
      <c r="U383" s="36">
        <f t="shared" ref="U383" si="357">T383-1</f>
        <v>46472</v>
      </c>
    </row>
    <row r="384" spans="19:21">
      <c r="S384" s="38" t="s">
        <v>35</v>
      </c>
      <c r="T384" s="36">
        <f t="shared" si="338"/>
        <v>46474</v>
      </c>
      <c r="U384" s="36">
        <f t="shared" ref="U384" si="358">T384+1</f>
        <v>46475</v>
      </c>
    </row>
    <row r="385" spans="19:21">
      <c r="S385" s="38" t="s">
        <v>35</v>
      </c>
      <c r="T385" s="36">
        <f t="shared" si="338"/>
        <v>46480</v>
      </c>
      <c r="U385" s="36">
        <f t="shared" ref="U385" si="359">T385-1</f>
        <v>46479</v>
      </c>
    </row>
    <row r="386" spans="19:21">
      <c r="S386" s="38" t="s">
        <v>35</v>
      </c>
      <c r="T386" s="36">
        <f t="shared" si="338"/>
        <v>46481</v>
      </c>
      <c r="U386" s="36">
        <f t="shared" ref="U386" si="360">T386+1</f>
        <v>46482</v>
      </c>
    </row>
    <row r="387" spans="19:21">
      <c r="S387" s="38" t="s">
        <v>35</v>
      </c>
      <c r="T387" s="36">
        <f t="shared" si="338"/>
        <v>46487</v>
      </c>
      <c r="U387" s="36">
        <f t="shared" ref="U387" si="361">T387-1</f>
        <v>46486</v>
      </c>
    </row>
    <row r="388" spans="19:21">
      <c r="S388" s="38" t="s">
        <v>35</v>
      </c>
      <c r="T388" s="36">
        <f t="shared" si="338"/>
        <v>46488</v>
      </c>
      <c r="U388" s="36">
        <f t="shared" ref="U388" si="362">T388+1</f>
        <v>46489</v>
      </c>
    </row>
    <row r="389" spans="19:21">
      <c r="S389" s="38" t="s">
        <v>35</v>
      </c>
      <c r="T389" s="36">
        <f t="shared" si="338"/>
        <v>46494</v>
      </c>
      <c r="U389" s="36">
        <f t="shared" ref="U389" si="363">T389-1</f>
        <v>46493</v>
      </c>
    </row>
    <row r="390" spans="19:21">
      <c r="S390" s="38" t="s">
        <v>35</v>
      </c>
      <c r="T390" s="36">
        <f t="shared" si="338"/>
        <v>46495</v>
      </c>
      <c r="U390" s="36">
        <f t="shared" ref="U390" si="364">T390+1</f>
        <v>46496</v>
      </c>
    </row>
    <row r="391" spans="19:21">
      <c r="S391" s="38" t="s">
        <v>35</v>
      </c>
      <c r="T391" s="36">
        <f t="shared" si="338"/>
        <v>46501</v>
      </c>
      <c r="U391" s="36">
        <f t="shared" ref="U391" si="365">T391-1</f>
        <v>46500</v>
      </c>
    </row>
    <row r="392" spans="19:21">
      <c r="S392" s="38" t="s">
        <v>35</v>
      </c>
      <c r="T392" s="36">
        <f t="shared" si="338"/>
        <v>46502</v>
      </c>
      <c r="U392" s="36">
        <f t="shared" ref="U392" si="366">T392+1</f>
        <v>46503</v>
      </c>
    </row>
    <row r="393" spans="19:21">
      <c r="S393" s="38" t="s">
        <v>35</v>
      </c>
      <c r="T393" s="36">
        <f t="shared" si="338"/>
        <v>46508</v>
      </c>
      <c r="U393" s="36">
        <f t="shared" ref="U393" si="367">T393-1</f>
        <v>46507</v>
      </c>
    </row>
    <row r="394" spans="19:21">
      <c r="S394" s="38" t="s">
        <v>35</v>
      </c>
      <c r="T394" s="36">
        <f t="shared" si="338"/>
        <v>46509</v>
      </c>
      <c r="U394" s="36">
        <f t="shared" ref="U394" si="368">T394+1</f>
        <v>46510</v>
      </c>
    </row>
    <row r="395" spans="19:21">
      <c r="S395" s="38" t="s">
        <v>35</v>
      </c>
      <c r="T395" s="36">
        <f t="shared" si="338"/>
        <v>46515</v>
      </c>
      <c r="U395" s="36">
        <f t="shared" ref="U395" si="369">T395-1</f>
        <v>46514</v>
      </c>
    </row>
    <row r="396" spans="19:21">
      <c r="S396" s="38" t="s">
        <v>35</v>
      </c>
      <c r="T396" s="36">
        <f t="shared" si="338"/>
        <v>46516</v>
      </c>
      <c r="U396" s="36">
        <f t="shared" ref="U396" si="370">T396+1</f>
        <v>46517</v>
      </c>
    </row>
    <row r="397" spans="19:21">
      <c r="S397" s="38" t="s">
        <v>35</v>
      </c>
      <c r="T397" s="36">
        <f t="shared" si="338"/>
        <v>46522</v>
      </c>
      <c r="U397" s="36">
        <f t="shared" ref="U397" si="371">T397-1</f>
        <v>46521</v>
      </c>
    </row>
    <row r="398" spans="19:21">
      <c r="S398" s="38" t="s">
        <v>35</v>
      </c>
      <c r="T398" s="36">
        <f t="shared" si="338"/>
        <v>46523</v>
      </c>
      <c r="U398" s="36">
        <f t="shared" ref="U398" si="372">T398+1</f>
        <v>46524</v>
      </c>
    </row>
    <row r="399" spans="19:21">
      <c r="S399" s="38" t="s">
        <v>35</v>
      </c>
      <c r="T399" s="36">
        <f t="shared" si="338"/>
        <v>46529</v>
      </c>
      <c r="U399" s="36">
        <f t="shared" ref="U399" si="373">T399-1</f>
        <v>46528</v>
      </c>
    </row>
    <row r="400" spans="19:21">
      <c r="S400" s="38" t="s">
        <v>35</v>
      </c>
      <c r="T400" s="36">
        <f t="shared" si="338"/>
        <v>46530</v>
      </c>
      <c r="U400" s="36">
        <f t="shared" ref="U400" si="374">T400+1</f>
        <v>46531</v>
      </c>
    </row>
    <row r="401" spans="19:21">
      <c r="S401" s="38" t="s">
        <v>35</v>
      </c>
      <c r="T401" s="36">
        <f t="shared" si="338"/>
        <v>46536</v>
      </c>
      <c r="U401" s="36">
        <f t="shared" ref="U401" si="375">T401-1</f>
        <v>46535</v>
      </c>
    </row>
    <row r="402" spans="19:21">
      <c r="S402" s="38" t="s">
        <v>35</v>
      </c>
      <c r="T402" s="36">
        <f t="shared" si="338"/>
        <v>46537</v>
      </c>
      <c r="U402" s="36">
        <f t="shared" ref="U402" si="376">T402+1</f>
        <v>46538</v>
      </c>
    </row>
    <row r="403" spans="19:21">
      <c r="S403" s="38" t="s">
        <v>35</v>
      </c>
      <c r="T403" s="36">
        <f t="shared" si="338"/>
        <v>46543</v>
      </c>
      <c r="U403" s="36">
        <f t="shared" ref="U403" si="377">T403-1</f>
        <v>46542</v>
      </c>
    </row>
    <row r="404" spans="19:21">
      <c r="S404" s="38" t="s">
        <v>35</v>
      </c>
      <c r="T404" s="36">
        <f t="shared" si="338"/>
        <v>46544</v>
      </c>
      <c r="U404" s="36">
        <f t="shared" ref="U404" si="378">T404+1</f>
        <v>46545</v>
      </c>
    </row>
    <row r="405" spans="19:21">
      <c r="S405" s="38" t="s">
        <v>35</v>
      </c>
      <c r="T405" s="36">
        <f t="shared" si="338"/>
        <v>46550</v>
      </c>
      <c r="U405" s="36">
        <f t="shared" ref="U405" si="379">T405-1</f>
        <v>46549</v>
      </c>
    </row>
    <row r="406" spans="19:21">
      <c r="S406" s="38" t="s">
        <v>35</v>
      </c>
      <c r="T406" s="36">
        <f t="shared" si="338"/>
        <v>46551</v>
      </c>
      <c r="U406" s="36">
        <f t="shared" ref="U406" si="380">T406+1</f>
        <v>46552</v>
      </c>
    </row>
    <row r="407" spans="19:21">
      <c r="S407" s="38" t="s">
        <v>35</v>
      </c>
      <c r="T407" s="36">
        <f t="shared" si="338"/>
        <v>46557</v>
      </c>
      <c r="U407" s="36">
        <f t="shared" ref="U407" si="381">T407-1</f>
        <v>46556</v>
      </c>
    </row>
    <row r="408" spans="19:21">
      <c r="S408" s="38" t="s">
        <v>35</v>
      </c>
      <c r="T408" s="36">
        <f t="shared" si="338"/>
        <v>46558</v>
      </c>
      <c r="U408" s="36">
        <f t="shared" ref="U408" si="382">T408+1</f>
        <v>46559</v>
      </c>
    </row>
    <row r="409" spans="19:21">
      <c r="S409" s="38" t="s">
        <v>35</v>
      </c>
      <c r="T409" s="36">
        <f t="shared" si="338"/>
        <v>46564</v>
      </c>
      <c r="U409" s="36">
        <f t="shared" ref="U409" si="383">T409-1</f>
        <v>46563</v>
      </c>
    </row>
    <row r="410" spans="19:21">
      <c r="S410" s="38" t="s">
        <v>35</v>
      </c>
      <c r="T410" s="36">
        <f t="shared" si="338"/>
        <v>46565</v>
      </c>
      <c r="U410" s="36">
        <f t="shared" ref="U410" si="384">T410+1</f>
        <v>46566</v>
      </c>
    </row>
    <row r="411" spans="19:21">
      <c r="S411" s="38" t="s">
        <v>35</v>
      </c>
      <c r="T411" s="36">
        <f t="shared" si="338"/>
        <v>46571</v>
      </c>
      <c r="U411" s="36">
        <f t="shared" ref="U411" si="385">T411-1</f>
        <v>46570</v>
      </c>
    </row>
    <row r="412" spans="19:21">
      <c r="S412" s="38" t="s">
        <v>35</v>
      </c>
      <c r="T412" s="36">
        <f t="shared" si="338"/>
        <v>46572</v>
      </c>
      <c r="U412" s="36">
        <f t="shared" ref="U412" si="386">T412+1</f>
        <v>46573</v>
      </c>
    </row>
    <row r="413" spans="19:21">
      <c r="S413" s="38" t="s">
        <v>35</v>
      </c>
      <c r="T413" s="36">
        <f t="shared" si="338"/>
        <v>46578</v>
      </c>
      <c r="U413" s="36">
        <f t="shared" ref="U413" si="387">T413-1</f>
        <v>46577</v>
      </c>
    </row>
    <row r="414" spans="19:21">
      <c r="S414" s="38" t="s">
        <v>35</v>
      </c>
      <c r="T414" s="36">
        <f t="shared" si="338"/>
        <v>46579</v>
      </c>
      <c r="U414" s="36">
        <f t="shared" ref="U414" si="388">T414+1</f>
        <v>46580</v>
      </c>
    </row>
    <row r="415" spans="19:21">
      <c r="S415" s="38" t="s">
        <v>35</v>
      </c>
      <c r="T415" s="36">
        <f t="shared" si="338"/>
        <v>46585</v>
      </c>
      <c r="U415" s="36">
        <f t="shared" ref="U415" si="389">T415-1</f>
        <v>46584</v>
      </c>
    </row>
    <row r="416" spans="19:21">
      <c r="S416" s="38" t="s">
        <v>35</v>
      </c>
      <c r="T416" s="36">
        <f t="shared" si="338"/>
        <v>46586</v>
      </c>
      <c r="U416" s="36">
        <f t="shared" ref="U416" si="390">T416+1</f>
        <v>46587</v>
      </c>
    </row>
    <row r="417" spans="19:21">
      <c r="S417" s="38" t="s">
        <v>35</v>
      </c>
      <c r="T417" s="36">
        <f t="shared" si="338"/>
        <v>46592</v>
      </c>
      <c r="U417" s="36">
        <f t="shared" ref="U417" si="391">T417-1</f>
        <v>46591</v>
      </c>
    </row>
    <row r="418" spans="19:21">
      <c r="S418" s="38" t="s">
        <v>35</v>
      </c>
      <c r="T418" s="36">
        <f t="shared" si="338"/>
        <v>46593</v>
      </c>
      <c r="U418" s="36">
        <f t="shared" ref="U418" si="392">T418+1</f>
        <v>46594</v>
      </c>
    </row>
    <row r="419" spans="19:21">
      <c r="S419" s="38" t="s">
        <v>35</v>
      </c>
      <c r="T419" s="36">
        <f t="shared" si="338"/>
        <v>46599</v>
      </c>
      <c r="U419" s="36">
        <f t="shared" ref="U419" si="393">T419-1</f>
        <v>46598</v>
      </c>
    </row>
    <row r="420" spans="19:21">
      <c r="S420" s="38" t="s">
        <v>35</v>
      </c>
      <c r="T420" s="36">
        <f t="shared" si="338"/>
        <v>46600</v>
      </c>
      <c r="U420" s="36">
        <f t="shared" ref="U420" si="394">T420+1</f>
        <v>46601</v>
      </c>
    </row>
    <row r="421" spans="19:21">
      <c r="S421" s="38" t="s">
        <v>35</v>
      </c>
      <c r="T421" s="36">
        <f t="shared" si="338"/>
        <v>46606</v>
      </c>
      <c r="U421" s="36">
        <f t="shared" ref="U421" si="395">T421-1</f>
        <v>46605</v>
      </c>
    </row>
    <row r="422" spans="19:21">
      <c r="S422" s="38" t="s">
        <v>35</v>
      </c>
      <c r="T422" s="36">
        <f t="shared" si="338"/>
        <v>46607</v>
      </c>
      <c r="U422" s="36">
        <f t="shared" ref="U422" si="396">T422+1</f>
        <v>46608</v>
      </c>
    </row>
    <row r="423" spans="19:21">
      <c r="S423" s="38" t="s">
        <v>35</v>
      </c>
      <c r="T423" s="36">
        <f t="shared" si="338"/>
        <v>46613</v>
      </c>
      <c r="U423" s="36">
        <f t="shared" ref="U423" si="397">T423-1</f>
        <v>46612</v>
      </c>
    </row>
    <row r="424" spans="19:21">
      <c r="S424" s="38" t="s">
        <v>35</v>
      </c>
      <c r="T424" s="36">
        <f t="shared" si="338"/>
        <v>46614</v>
      </c>
      <c r="U424" s="36">
        <f t="shared" ref="U424" si="398">T424+1</f>
        <v>46615</v>
      </c>
    </row>
    <row r="425" spans="19:21">
      <c r="S425" s="38" t="s">
        <v>35</v>
      </c>
      <c r="T425" s="36">
        <f t="shared" si="338"/>
        <v>46620</v>
      </c>
      <c r="U425" s="36">
        <f t="shared" ref="U425" si="399">T425-1</f>
        <v>46619</v>
      </c>
    </row>
    <row r="426" spans="19:21">
      <c r="S426" s="38" t="s">
        <v>35</v>
      </c>
      <c r="T426" s="36">
        <f t="shared" si="338"/>
        <v>46621</v>
      </c>
      <c r="U426" s="36">
        <f t="shared" ref="U426" si="400">T426+1</f>
        <v>46622</v>
      </c>
    </row>
    <row r="427" spans="19:21">
      <c r="S427" s="38" t="s">
        <v>35</v>
      </c>
      <c r="T427" s="36">
        <f t="shared" si="338"/>
        <v>46627</v>
      </c>
      <c r="U427" s="36">
        <f t="shared" ref="U427" si="401">T427-1</f>
        <v>46626</v>
      </c>
    </row>
    <row r="428" spans="19:21">
      <c r="S428" s="38" t="s">
        <v>35</v>
      </c>
      <c r="T428" s="36">
        <f t="shared" si="338"/>
        <v>46628</v>
      </c>
      <c r="U428" s="36">
        <f t="shared" ref="U428" si="402">T428+1</f>
        <v>46629</v>
      </c>
    </row>
    <row r="429" spans="19:21">
      <c r="S429" s="38" t="s">
        <v>35</v>
      </c>
      <c r="T429" s="36">
        <f t="shared" ref="T429:T492" si="403">T427+7</f>
        <v>46634</v>
      </c>
      <c r="U429" s="36">
        <f t="shared" ref="U429" si="404">T429-1</f>
        <v>46633</v>
      </c>
    </row>
    <row r="430" spans="19:21">
      <c r="S430" s="38" t="s">
        <v>35</v>
      </c>
      <c r="T430" s="36">
        <f t="shared" si="403"/>
        <v>46635</v>
      </c>
      <c r="U430" s="36">
        <f t="shared" ref="U430" si="405">T430+1</f>
        <v>46636</v>
      </c>
    </row>
    <row r="431" spans="19:21">
      <c r="S431" s="38" t="s">
        <v>35</v>
      </c>
      <c r="T431" s="36">
        <f t="shared" si="403"/>
        <v>46641</v>
      </c>
      <c r="U431" s="36">
        <f t="shared" ref="U431" si="406">T431-1</f>
        <v>46640</v>
      </c>
    </row>
    <row r="432" spans="19:21">
      <c r="S432" s="38" t="s">
        <v>35</v>
      </c>
      <c r="T432" s="36">
        <f t="shared" si="403"/>
        <v>46642</v>
      </c>
      <c r="U432" s="36">
        <f t="shared" ref="U432" si="407">T432+1</f>
        <v>46643</v>
      </c>
    </row>
    <row r="433" spans="19:21">
      <c r="S433" s="38" t="s">
        <v>35</v>
      </c>
      <c r="T433" s="36">
        <f t="shared" si="403"/>
        <v>46648</v>
      </c>
      <c r="U433" s="36">
        <f t="shared" ref="U433" si="408">T433-1</f>
        <v>46647</v>
      </c>
    </row>
    <row r="434" spans="19:21">
      <c r="S434" s="38" t="s">
        <v>35</v>
      </c>
      <c r="T434" s="36">
        <f t="shared" si="403"/>
        <v>46649</v>
      </c>
      <c r="U434" s="36">
        <f t="shared" ref="U434" si="409">T434+1</f>
        <v>46650</v>
      </c>
    </row>
    <row r="435" spans="19:21">
      <c r="S435" s="38" t="s">
        <v>35</v>
      </c>
      <c r="T435" s="36">
        <f t="shared" si="403"/>
        <v>46655</v>
      </c>
      <c r="U435" s="36">
        <f t="shared" ref="U435" si="410">T435-1</f>
        <v>46654</v>
      </c>
    </row>
    <row r="436" spans="19:21">
      <c r="S436" s="38" t="s">
        <v>35</v>
      </c>
      <c r="T436" s="36">
        <f t="shared" si="403"/>
        <v>46656</v>
      </c>
      <c r="U436" s="36">
        <f t="shared" ref="U436" si="411">T436+1</f>
        <v>46657</v>
      </c>
    </row>
    <row r="437" spans="19:21">
      <c r="S437" s="38" t="s">
        <v>35</v>
      </c>
      <c r="T437" s="36">
        <f t="shared" si="403"/>
        <v>46662</v>
      </c>
      <c r="U437" s="36">
        <f t="shared" ref="U437" si="412">T437-1</f>
        <v>46661</v>
      </c>
    </row>
    <row r="438" spans="19:21">
      <c r="S438" s="38" t="s">
        <v>35</v>
      </c>
      <c r="T438" s="36">
        <f t="shared" si="403"/>
        <v>46663</v>
      </c>
      <c r="U438" s="36">
        <f t="shared" ref="U438" si="413">T438+1</f>
        <v>46664</v>
      </c>
    </row>
    <row r="439" spans="19:21">
      <c r="S439" s="38" t="s">
        <v>35</v>
      </c>
      <c r="T439" s="36">
        <f t="shared" si="403"/>
        <v>46669</v>
      </c>
      <c r="U439" s="36">
        <f t="shared" ref="U439" si="414">T439-1</f>
        <v>46668</v>
      </c>
    </row>
    <row r="440" spans="19:21">
      <c r="S440" s="38" t="s">
        <v>35</v>
      </c>
      <c r="T440" s="36">
        <f t="shared" si="403"/>
        <v>46670</v>
      </c>
      <c r="U440" s="36">
        <f t="shared" ref="U440" si="415">T440+1</f>
        <v>46671</v>
      </c>
    </row>
    <row r="441" spans="19:21">
      <c r="S441" s="38" t="s">
        <v>35</v>
      </c>
      <c r="T441" s="36">
        <f t="shared" si="403"/>
        <v>46676</v>
      </c>
      <c r="U441" s="36">
        <f t="shared" ref="U441" si="416">T441-1</f>
        <v>46675</v>
      </c>
    </row>
    <row r="442" spans="19:21">
      <c r="S442" s="38" t="s">
        <v>35</v>
      </c>
      <c r="T442" s="36">
        <f t="shared" si="403"/>
        <v>46677</v>
      </c>
      <c r="U442" s="36">
        <f t="shared" ref="U442" si="417">T442+1</f>
        <v>46678</v>
      </c>
    </row>
    <row r="443" spans="19:21">
      <c r="S443" s="38" t="s">
        <v>35</v>
      </c>
      <c r="T443" s="36">
        <f t="shared" si="403"/>
        <v>46683</v>
      </c>
      <c r="U443" s="36">
        <f t="shared" ref="U443" si="418">T443-1</f>
        <v>46682</v>
      </c>
    </row>
    <row r="444" spans="19:21">
      <c r="S444" s="38" t="s">
        <v>35</v>
      </c>
      <c r="T444" s="36">
        <f t="shared" si="403"/>
        <v>46684</v>
      </c>
      <c r="U444" s="36">
        <f t="shared" ref="U444" si="419">T444+1</f>
        <v>46685</v>
      </c>
    </row>
    <row r="445" spans="19:21">
      <c r="S445" s="38" t="s">
        <v>35</v>
      </c>
      <c r="T445" s="36">
        <f t="shared" si="403"/>
        <v>46690</v>
      </c>
      <c r="U445" s="36">
        <f t="shared" ref="U445" si="420">T445-1</f>
        <v>46689</v>
      </c>
    </row>
    <row r="446" spans="19:21">
      <c r="S446" s="38" t="s">
        <v>35</v>
      </c>
      <c r="T446" s="36">
        <f t="shared" si="403"/>
        <v>46691</v>
      </c>
      <c r="U446" s="36">
        <f t="shared" ref="U446" si="421">T446+1</f>
        <v>46692</v>
      </c>
    </row>
    <row r="447" spans="19:21">
      <c r="S447" s="38" t="s">
        <v>35</v>
      </c>
      <c r="T447" s="36">
        <f t="shared" si="403"/>
        <v>46697</v>
      </c>
      <c r="U447" s="36">
        <f t="shared" ref="U447" si="422">T447-1</f>
        <v>46696</v>
      </c>
    </row>
    <row r="448" spans="19:21">
      <c r="S448" s="38" t="s">
        <v>35</v>
      </c>
      <c r="T448" s="36">
        <f t="shared" si="403"/>
        <v>46698</v>
      </c>
      <c r="U448" s="36">
        <f t="shared" ref="U448" si="423">T448+1</f>
        <v>46699</v>
      </c>
    </row>
    <row r="449" spans="19:21">
      <c r="S449" s="38" t="s">
        <v>35</v>
      </c>
      <c r="T449" s="36">
        <f t="shared" si="403"/>
        <v>46704</v>
      </c>
      <c r="U449" s="36">
        <f t="shared" ref="U449" si="424">T449-1</f>
        <v>46703</v>
      </c>
    </row>
    <row r="450" spans="19:21">
      <c r="S450" s="38" t="s">
        <v>35</v>
      </c>
      <c r="T450" s="36">
        <f t="shared" si="403"/>
        <v>46705</v>
      </c>
      <c r="U450" s="36">
        <f t="shared" ref="U450" si="425">T450+1</f>
        <v>46706</v>
      </c>
    </row>
    <row r="451" spans="19:21">
      <c r="S451" s="38" t="s">
        <v>35</v>
      </c>
      <c r="T451" s="36">
        <f t="shared" si="403"/>
        <v>46711</v>
      </c>
      <c r="U451" s="36">
        <f t="shared" ref="U451" si="426">T451-1</f>
        <v>46710</v>
      </c>
    </row>
    <row r="452" spans="19:21">
      <c r="S452" s="38" t="s">
        <v>35</v>
      </c>
      <c r="T452" s="36">
        <f t="shared" si="403"/>
        <v>46712</v>
      </c>
      <c r="U452" s="36">
        <f t="shared" ref="U452" si="427">T452+1</f>
        <v>46713</v>
      </c>
    </row>
    <row r="453" spans="19:21">
      <c r="S453" s="38" t="s">
        <v>35</v>
      </c>
      <c r="T453" s="36">
        <f t="shared" si="403"/>
        <v>46718</v>
      </c>
      <c r="U453" s="36">
        <f t="shared" ref="U453" si="428">T453-1</f>
        <v>46717</v>
      </c>
    </row>
    <row r="454" spans="19:21">
      <c r="S454" s="38" t="s">
        <v>35</v>
      </c>
      <c r="T454" s="36">
        <f t="shared" si="403"/>
        <v>46719</v>
      </c>
      <c r="U454" s="36">
        <f t="shared" ref="U454" si="429">T454+1</f>
        <v>46720</v>
      </c>
    </row>
    <row r="455" spans="19:21">
      <c r="S455" s="38" t="s">
        <v>35</v>
      </c>
      <c r="T455" s="36">
        <f t="shared" si="403"/>
        <v>46725</v>
      </c>
      <c r="U455" s="36">
        <f t="shared" ref="U455" si="430">T455-1</f>
        <v>46724</v>
      </c>
    </row>
    <row r="456" spans="19:21">
      <c r="S456" s="38" t="s">
        <v>35</v>
      </c>
      <c r="T456" s="36">
        <f t="shared" si="403"/>
        <v>46726</v>
      </c>
      <c r="U456" s="36">
        <f t="shared" ref="U456" si="431">T456+1</f>
        <v>46727</v>
      </c>
    </row>
    <row r="457" spans="19:21">
      <c r="S457" s="38" t="s">
        <v>35</v>
      </c>
      <c r="T457" s="36">
        <f t="shared" si="403"/>
        <v>46732</v>
      </c>
      <c r="U457" s="36">
        <f t="shared" ref="U457" si="432">T457-1</f>
        <v>46731</v>
      </c>
    </row>
    <row r="458" spans="19:21">
      <c r="S458" s="38" t="s">
        <v>35</v>
      </c>
      <c r="T458" s="36">
        <f t="shared" si="403"/>
        <v>46733</v>
      </c>
      <c r="U458" s="36">
        <f t="shared" ref="U458" si="433">T458+1</f>
        <v>46734</v>
      </c>
    </row>
    <row r="459" spans="19:21">
      <c r="S459" s="38" t="s">
        <v>35</v>
      </c>
      <c r="T459" s="36">
        <f t="shared" si="403"/>
        <v>46739</v>
      </c>
      <c r="U459" s="36">
        <f t="shared" ref="U459" si="434">T459-1</f>
        <v>46738</v>
      </c>
    </row>
    <row r="460" spans="19:21">
      <c r="S460" s="38" t="s">
        <v>35</v>
      </c>
      <c r="T460" s="36">
        <f t="shared" si="403"/>
        <v>46740</v>
      </c>
      <c r="U460" s="36">
        <f t="shared" ref="U460" si="435">T460+1</f>
        <v>46741</v>
      </c>
    </row>
    <row r="461" spans="19:21">
      <c r="S461" s="38" t="s">
        <v>35</v>
      </c>
      <c r="T461" s="36">
        <f t="shared" si="403"/>
        <v>46746</v>
      </c>
      <c r="U461" s="36">
        <f t="shared" ref="U461" si="436">T461-1</f>
        <v>46745</v>
      </c>
    </row>
    <row r="462" spans="19:21">
      <c r="S462" s="38" t="s">
        <v>35</v>
      </c>
      <c r="T462" s="36">
        <f t="shared" si="403"/>
        <v>46747</v>
      </c>
      <c r="U462" s="36">
        <f t="shared" ref="U462" si="437">T462+1</f>
        <v>46748</v>
      </c>
    </row>
    <row r="463" spans="19:21">
      <c r="S463" s="38" t="s">
        <v>35</v>
      </c>
      <c r="T463" s="36">
        <f t="shared" si="403"/>
        <v>46753</v>
      </c>
      <c r="U463" s="36">
        <f t="shared" ref="U463" si="438">T463-1</f>
        <v>46752</v>
      </c>
    </row>
    <row r="464" spans="19:21">
      <c r="S464" s="38" t="s">
        <v>35</v>
      </c>
      <c r="T464" s="36">
        <f t="shared" si="403"/>
        <v>46754</v>
      </c>
      <c r="U464" s="36">
        <f t="shared" ref="U464" si="439">T464+1</f>
        <v>46755</v>
      </c>
    </row>
    <row r="465" spans="19:21">
      <c r="S465" s="38" t="s">
        <v>35</v>
      </c>
      <c r="T465" s="36">
        <f t="shared" si="403"/>
        <v>46760</v>
      </c>
      <c r="U465" s="36">
        <f t="shared" ref="U465" si="440">T465-1</f>
        <v>46759</v>
      </c>
    </row>
    <row r="466" spans="19:21">
      <c r="S466" s="38" t="s">
        <v>35</v>
      </c>
      <c r="T466" s="36">
        <f t="shared" si="403"/>
        <v>46761</v>
      </c>
      <c r="U466" s="36">
        <f t="shared" ref="U466" si="441">T466+1</f>
        <v>46762</v>
      </c>
    </row>
    <row r="467" spans="19:21">
      <c r="S467" s="38" t="s">
        <v>35</v>
      </c>
      <c r="T467" s="36">
        <f t="shared" si="403"/>
        <v>46767</v>
      </c>
      <c r="U467" s="36">
        <f t="shared" ref="U467" si="442">T467-1</f>
        <v>46766</v>
      </c>
    </row>
    <row r="468" spans="19:21">
      <c r="S468" s="38" t="s">
        <v>35</v>
      </c>
      <c r="T468" s="36">
        <f t="shared" si="403"/>
        <v>46768</v>
      </c>
      <c r="U468" s="36">
        <f t="shared" ref="U468" si="443">T468+1</f>
        <v>46769</v>
      </c>
    </row>
    <row r="469" spans="19:21">
      <c r="S469" s="38" t="s">
        <v>35</v>
      </c>
      <c r="T469" s="36">
        <f t="shared" si="403"/>
        <v>46774</v>
      </c>
      <c r="U469" s="36">
        <f t="shared" ref="U469" si="444">T469-1</f>
        <v>46773</v>
      </c>
    </row>
    <row r="470" spans="19:21">
      <c r="S470" s="38" t="s">
        <v>35</v>
      </c>
      <c r="T470" s="36">
        <f t="shared" si="403"/>
        <v>46775</v>
      </c>
      <c r="U470" s="36">
        <f t="shared" ref="U470" si="445">T470+1</f>
        <v>46776</v>
      </c>
    </row>
    <row r="471" spans="19:21">
      <c r="S471" s="38" t="s">
        <v>35</v>
      </c>
      <c r="T471" s="36">
        <f t="shared" si="403"/>
        <v>46781</v>
      </c>
      <c r="U471" s="36">
        <f t="shared" ref="U471" si="446">T471-1</f>
        <v>46780</v>
      </c>
    </row>
    <row r="472" spans="19:21">
      <c r="S472" s="38" t="s">
        <v>35</v>
      </c>
      <c r="T472" s="36">
        <f t="shared" si="403"/>
        <v>46782</v>
      </c>
      <c r="U472" s="36">
        <f t="shared" ref="U472" si="447">T472+1</f>
        <v>46783</v>
      </c>
    </row>
    <row r="473" spans="19:21">
      <c r="S473" s="38" t="s">
        <v>35</v>
      </c>
      <c r="T473" s="36">
        <f t="shared" si="403"/>
        <v>46788</v>
      </c>
      <c r="U473" s="36">
        <f t="shared" ref="U473" si="448">T473-1</f>
        <v>46787</v>
      </c>
    </row>
    <row r="474" spans="19:21">
      <c r="S474" s="38" t="s">
        <v>35</v>
      </c>
      <c r="T474" s="36">
        <f t="shared" si="403"/>
        <v>46789</v>
      </c>
      <c r="U474" s="36">
        <f t="shared" ref="U474" si="449">T474+1</f>
        <v>46790</v>
      </c>
    </row>
    <row r="475" spans="19:21">
      <c r="S475" s="38" t="s">
        <v>35</v>
      </c>
      <c r="T475" s="36">
        <f t="shared" si="403"/>
        <v>46795</v>
      </c>
      <c r="U475" s="36">
        <f t="shared" ref="U475" si="450">T475-1</f>
        <v>46794</v>
      </c>
    </row>
    <row r="476" spans="19:21">
      <c r="S476" s="38" t="s">
        <v>35</v>
      </c>
      <c r="T476" s="36">
        <f t="shared" si="403"/>
        <v>46796</v>
      </c>
      <c r="U476" s="36">
        <f t="shared" ref="U476" si="451">T476+1</f>
        <v>46797</v>
      </c>
    </row>
    <row r="477" spans="19:21">
      <c r="S477" s="38" t="s">
        <v>35</v>
      </c>
      <c r="T477" s="36">
        <f t="shared" si="403"/>
        <v>46802</v>
      </c>
      <c r="U477" s="36">
        <f t="shared" ref="U477" si="452">T477-1</f>
        <v>46801</v>
      </c>
    </row>
    <row r="478" spans="19:21">
      <c r="S478" s="38" t="s">
        <v>35</v>
      </c>
      <c r="T478" s="36">
        <f t="shared" si="403"/>
        <v>46803</v>
      </c>
      <c r="U478" s="36">
        <f t="shared" ref="U478" si="453">T478+1</f>
        <v>46804</v>
      </c>
    </row>
    <row r="479" spans="19:21">
      <c r="S479" s="38" t="s">
        <v>35</v>
      </c>
      <c r="T479" s="36">
        <f t="shared" si="403"/>
        <v>46809</v>
      </c>
      <c r="U479" s="36">
        <f t="shared" ref="U479" si="454">T479-1</f>
        <v>46808</v>
      </c>
    </row>
    <row r="480" spans="19:21">
      <c r="S480" s="38" t="s">
        <v>35</v>
      </c>
      <c r="T480" s="36">
        <f t="shared" si="403"/>
        <v>46810</v>
      </c>
      <c r="U480" s="36">
        <f t="shared" ref="U480" si="455">T480+1</f>
        <v>46811</v>
      </c>
    </row>
    <row r="481" spans="19:21">
      <c r="S481" s="38" t="s">
        <v>35</v>
      </c>
      <c r="T481" s="36">
        <f t="shared" si="403"/>
        <v>46816</v>
      </c>
      <c r="U481" s="36">
        <f t="shared" ref="U481" si="456">T481-1</f>
        <v>46815</v>
      </c>
    </row>
    <row r="482" spans="19:21">
      <c r="S482" s="38" t="s">
        <v>35</v>
      </c>
      <c r="T482" s="36">
        <f t="shared" si="403"/>
        <v>46817</v>
      </c>
      <c r="U482" s="36">
        <f t="shared" ref="U482" si="457">T482+1</f>
        <v>46818</v>
      </c>
    </row>
    <row r="483" spans="19:21">
      <c r="S483" s="38" t="s">
        <v>35</v>
      </c>
      <c r="T483" s="36">
        <f t="shared" si="403"/>
        <v>46823</v>
      </c>
      <c r="U483" s="36">
        <f t="shared" ref="U483" si="458">T483-1</f>
        <v>46822</v>
      </c>
    </row>
    <row r="484" spans="19:21">
      <c r="S484" s="38" t="s">
        <v>35</v>
      </c>
      <c r="T484" s="36">
        <f t="shared" si="403"/>
        <v>46824</v>
      </c>
      <c r="U484" s="36">
        <f t="shared" ref="U484" si="459">T484+1</f>
        <v>46825</v>
      </c>
    </row>
    <row r="485" spans="19:21">
      <c r="S485" s="38" t="s">
        <v>35</v>
      </c>
      <c r="T485" s="36">
        <f t="shared" si="403"/>
        <v>46830</v>
      </c>
      <c r="U485" s="36">
        <f t="shared" ref="U485" si="460">T485-1</f>
        <v>46829</v>
      </c>
    </row>
    <row r="486" spans="19:21">
      <c r="S486" s="38" t="s">
        <v>35</v>
      </c>
      <c r="T486" s="36">
        <f t="shared" si="403"/>
        <v>46831</v>
      </c>
      <c r="U486" s="36">
        <f t="shared" ref="U486" si="461">T486+1</f>
        <v>46832</v>
      </c>
    </row>
    <row r="487" spans="19:21">
      <c r="S487" s="38" t="s">
        <v>35</v>
      </c>
      <c r="T487" s="36">
        <f t="shared" si="403"/>
        <v>46837</v>
      </c>
      <c r="U487" s="36">
        <f t="shared" ref="U487" si="462">T487-1</f>
        <v>46836</v>
      </c>
    </row>
    <row r="488" spans="19:21">
      <c r="S488" s="38" t="s">
        <v>35</v>
      </c>
      <c r="T488" s="36">
        <f t="shared" si="403"/>
        <v>46838</v>
      </c>
      <c r="U488" s="36">
        <f t="shared" ref="U488" si="463">T488+1</f>
        <v>46839</v>
      </c>
    </row>
    <row r="489" spans="19:21">
      <c r="S489" s="38" t="s">
        <v>35</v>
      </c>
      <c r="T489" s="36">
        <f t="shared" si="403"/>
        <v>46844</v>
      </c>
      <c r="U489" s="36">
        <f t="shared" ref="U489" si="464">T489-1</f>
        <v>46843</v>
      </c>
    </row>
    <row r="490" spans="19:21">
      <c r="S490" s="38" t="s">
        <v>35</v>
      </c>
      <c r="T490" s="36">
        <f t="shared" si="403"/>
        <v>46845</v>
      </c>
      <c r="U490" s="36">
        <f t="shared" ref="U490" si="465">T490+1</f>
        <v>46846</v>
      </c>
    </row>
    <row r="491" spans="19:21">
      <c r="S491" s="38" t="s">
        <v>35</v>
      </c>
      <c r="T491" s="36">
        <f t="shared" si="403"/>
        <v>46851</v>
      </c>
      <c r="U491" s="36">
        <f t="shared" ref="U491" si="466">T491-1</f>
        <v>46850</v>
      </c>
    </row>
    <row r="492" spans="19:21">
      <c r="S492" s="38" t="s">
        <v>35</v>
      </c>
      <c r="T492" s="36">
        <f t="shared" si="403"/>
        <v>46852</v>
      </c>
      <c r="U492" s="36">
        <f t="shared" ref="U492" si="467">T492+1</f>
        <v>46853</v>
      </c>
    </row>
    <row r="493" spans="19:21">
      <c r="S493" s="38" t="s">
        <v>35</v>
      </c>
      <c r="T493" s="36">
        <f t="shared" ref="T493:T556" si="468">T491+7</f>
        <v>46858</v>
      </c>
      <c r="U493" s="36">
        <f t="shared" ref="U493" si="469">T493-1</f>
        <v>46857</v>
      </c>
    </row>
    <row r="494" spans="19:21">
      <c r="S494" s="38" t="s">
        <v>35</v>
      </c>
      <c r="T494" s="36">
        <f t="shared" si="468"/>
        <v>46859</v>
      </c>
      <c r="U494" s="36">
        <f t="shared" ref="U494" si="470">T494+1</f>
        <v>46860</v>
      </c>
    </row>
    <row r="495" spans="19:21">
      <c r="S495" s="38" t="s">
        <v>35</v>
      </c>
      <c r="T495" s="36">
        <f t="shared" si="468"/>
        <v>46865</v>
      </c>
      <c r="U495" s="36">
        <f t="shared" ref="U495" si="471">T495-1</f>
        <v>46864</v>
      </c>
    </row>
    <row r="496" spans="19:21">
      <c r="S496" s="38" t="s">
        <v>35</v>
      </c>
      <c r="T496" s="36">
        <f t="shared" si="468"/>
        <v>46866</v>
      </c>
      <c r="U496" s="36">
        <f t="shared" ref="U496" si="472">T496+1</f>
        <v>46867</v>
      </c>
    </row>
    <row r="497" spans="19:21">
      <c r="S497" s="38" t="s">
        <v>35</v>
      </c>
      <c r="T497" s="36">
        <f t="shared" si="468"/>
        <v>46872</v>
      </c>
      <c r="U497" s="36">
        <f t="shared" ref="U497" si="473">T497-1</f>
        <v>46871</v>
      </c>
    </row>
    <row r="498" spans="19:21">
      <c r="S498" s="38" t="s">
        <v>35</v>
      </c>
      <c r="T498" s="36">
        <f t="shared" si="468"/>
        <v>46873</v>
      </c>
      <c r="U498" s="36">
        <f t="shared" ref="U498" si="474">T498+1</f>
        <v>46874</v>
      </c>
    </row>
    <row r="499" spans="19:21">
      <c r="S499" s="38" t="s">
        <v>35</v>
      </c>
      <c r="T499" s="36">
        <f t="shared" si="468"/>
        <v>46879</v>
      </c>
      <c r="U499" s="36">
        <f t="shared" ref="U499" si="475">T499-1</f>
        <v>46878</v>
      </c>
    </row>
    <row r="500" spans="19:21">
      <c r="S500" s="38" t="s">
        <v>35</v>
      </c>
      <c r="T500" s="36">
        <f t="shared" si="468"/>
        <v>46880</v>
      </c>
      <c r="U500" s="36">
        <f t="shared" ref="U500" si="476">T500+1</f>
        <v>46881</v>
      </c>
    </row>
    <row r="501" spans="19:21">
      <c r="S501" s="38" t="s">
        <v>35</v>
      </c>
      <c r="T501" s="36">
        <f t="shared" si="468"/>
        <v>46886</v>
      </c>
      <c r="U501" s="36">
        <f t="shared" ref="U501" si="477">T501-1</f>
        <v>46885</v>
      </c>
    </row>
    <row r="502" spans="19:21">
      <c r="S502" s="38" t="s">
        <v>35</v>
      </c>
      <c r="T502" s="36">
        <f t="shared" si="468"/>
        <v>46887</v>
      </c>
      <c r="U502" s="36">
        <f t="shared" ref="U502" si="478">T502+1</f>
        <v>46888</v>
      </c>
    </row>
    <row r="503" spans="19:21">
      <c r="S503" s="38" t="s">
        <v>35</v>
      </c>
      <c r="T503" s="36">
        <f t="shared" si="468"/>
        <v>46893</v>
      </c>
      <c r="U503" s="36">
        <f t="shared" ref="U503" si="479">T503-1</f>
        <v>46892</v>
      </c>
    </row>
    <row r="504" spans="19:21">
      <c r="S504" s="38" t="s">
        <v>35</v>
      </c>
      <c r="T504" s="36">
        <f t="shared" si="468"/>
        <v>46894</v>
      </c>
      <c r="U504" s="36">
        <f t="shared" ref="U504" si="480">T504+1</f>
        <v>46895</v>
      </c>
    </row>
    <row r="505" spans="19:21">
      <c r="S505" s="38" t="s">
        <v>35</v>
      </c>
      <c r="T505" s="36">
        <f t="shared" si="468"/>
        <v>46900</v>
      </c>
      <c r="U505" s="36">
        <f t="shared" ref="U505" si="481">T505-1</f>
        <v>46899</v>
      </c>
    </row>
    <row r="506" spans="19:21">
      <c r="S506" s="38" t="s">
        <v>35</v>
      </c>
      <c r="T506" s="36">
        <f t="shared" si="468"/>
        <v>46901</v>
      </c>
      <c r="U506" s="36">
        <f t="shared" ref="U506" si="482">T506+1</f>
        <v>46902</v>
      </c>
    </row>
    <row r="507" spans="19:21">
      <c r="S507" s="38" t="s">
        <v>35</v>
      </c>
      <c r="T507" s="36">
        <f t="shared" si="468"/>
        <v>46907</v>
      </c>
      <c r="U507" s="36">
        <f t="shared" ref="U507" si="483">T507-1</f>
        <v>46906</v>
      </c>
    </row>
    <row r="508" spans="19:21">
      <c r="S508" s="38" t="s">
        <v>35</v>
      </c>
      <c r="T508" s="36">
        <f t="shared" si="468"/>
        <v>46908</v>
      </c>
      <c r="U508" s="36">
        <f t="shared" ref="U508" si="484">T508+1</f>
        <v>46909</v>
      </c>
    </row>
    <row r="509" spans="19:21">
      <c r="S509" s="38" t="s">
        <v>35</v>
      </c>
      <c r="T509" s="36">
        <f t="shared" si="468"/>
        <v>46914</v>
      </c>
      <c r="U509" s="36">
        <f t="shared" ref="U509" si="485">T509-1</f>
        <v>46913</v>
      </c>
    </row>
    <row r="510" spans="19:21">
      <c r="S510" s="38" t="s">
        <v>35</v>
      </c>
      <c r="T510" s="36">
        <f t="shared" si="468"/>
        <v>46915</v>
      </c>
      <c r="U510" s="36">
        <f t="shared" ref="U510" si="486">T510+1</f>
        <v>46916</v>
      </c>
    </row>
    <row r="511" spans="19:21">
      <c r="S511" s="38" t="s">
        <v>35</v>
      </c>
      <c r="T511" s="36">
        <f t="shared" si="468"/>
        <v>46921</v>
      </c>
      <c r="U511" s="36">
        <f t="shared" ref="U511" si="487">T511-1</f>
        <v>46920</v>
      </c>
    </row>
    <row r="512" spans="19:21">
      <c r="S512" s="38" t="s">
        <v>35</v>
      </c>
      <c r="T512" s="36">
        <f t="shared" si="468"/>
        <v>46922</v>
      </c>
      <c r="U512" s="36">
        <f t="shared" ref="U512" si="488">T512+1</f>
        <v>46923</v>
      </c>
    </row>
    <row r="513" spans="19:21">
      <c r="S513" s="38" t="s">
        <v>35</v>
      </c>
      <c r="T513" s="36">
        <f t="shared" si="468"/>
        <v>46928</v>
      </c>
      <c r="U513" s="36">
        <f t="shared" ref="U513" si="489">T513-1</f>
        <v>46927</v>
      </c>
    </row>
    <row r="514" spans="19:21">
      <c r="S514" s="38" t="s">
        <v>35</v>
      </c>
      <c r="T514" s="36">
        <f t="shared" si="468"/>
        <v>46929</v>
      </c>
      <c r="U514" s="36">
        <f t="shared" ref="U514" si="490">T514+1</f>
        <v>46930</v>
      </c>
    </row>
    <row r="515" spans="19:21">
      <c r="S515" s="38" t="s">
        <v>35</v>
      </c>
      <c r="T515" s="36">
        <f t="shared" si="468"/>
        <v>46935</v>
      </c>
      <c r="U515" s="36">
        <f t="shared" ref="U515" si="491">T515-1</f>
        <v>46934</v>
      </c>
    </row>
    <row r="516" spans="19:21">
      <c r="S516" s="38" t="s">
        <v>35</v>
      </c>
      <c r="T516" s="36">
        <f t="shared" si="468"/>
        <v>46936</v>
      </c>
      <c r="U516" s="36">
        <f t="shared" ref="U516" si="492">T516+1</f>
        <v>46937</v>
      </c>
    </row>
    <row r="517" spans="19:21">
      <c r="S517" s="38" t="s">
        <v>35</v>
      </c>
      <c r="T517" s="36">
        <f t="shared" si="468"/>
        <v>46942</v>
      </c>
      <c r="U517" s="36">
        <f t="shared" ref="U517" si="493">T517-1</f>
        <v>46941</v>
      </c>
    </row>
    <row r="518" spans="19:21">
      <c r="S518" s="38" t="s">
        <v>35</v>
      </c>
      <c r="T518" s="36">
        <f t="shared" si="468"/>
        <v>46943</v>
      </c>
      <c r="U518" s="36">
        <f t="shared" ref="U518" si="494">T518+1</f>
        <v>46944</v>
      </c>
    </row>
    <row r="519" spans="19:21">
      <c r="S519" s="38" t="s">
        <v>35</v>
      </c>
      <c r="T519" s="36">
        <f t="shared" si="468"/>
        <v>46949</v>
      </c>
      <c r="U519" s="36">
        <f t="shared" ref="U519" si="495">T519-1</f>
        <v>46948</v>
      </c>
    </row>
    <row r="520" spans="19:21">
      <c r="S520" s="38" t="s">
        <v>35</v>
      </c>
      <c r="T520" s="36">
        <f t="shared" si="468"/>
        <v>46950</v>
      </c>
      <c r="U520" s="36">
        <f t="shared" ref="U520" si="496">T520+1</f>
        <v>46951</v>
      </c>
    </row>
    <row r="521" spans="19:21">
      <c r="S521" s="38" t="s">
        <v>35</v>
      </c>
      <c r="T521" s="36">
        <f t="shared" si="468"/>
        <v>46956</v>
      </c>
      <c r="U521" s="36">
        <f t="shared" ref="U521" si="497">T521-1</f>
        <v>46955</v>
      </c>
    </row>
    <row r="522" spans="19:21">
      <c r="S522" s="38" t="s">
        <v>35</v>
      </c>
      <c r="T522" s="36">
        <f t="shared" si="468"/>
        <v>46957</v>
      </c>
      <c r="U522" s="36">
        <f t="shared" ref="U522" si="498">T522+1</f>
        <v>46958</v>
      </c>
    </row>
    <row r="523" spans="19:21">
      <c r="S523" s="38" t="s">
        <v>35</v>
      </c>
      <c r="T523" s="36">
        <f t="shared" si="468"/>
        <v>46963</v>
      </c>
      <c r="U523" s="36">
        <f t="shared" ref="U523" si="499">T523-1</f>
        <v>46962</v>
      </c>
    </row>
    <row r="524" spans="19:21">
      <c r="S524" s="38" t="s">
        <v>35</v>
      </c>
      <c r="T524" s="36">
        <f t="shared" si="468"/>
        <v>46964</v>
      </c>
      <c r="U524" s="36">
        <f t="shared" ref="U524" si="500">T524+1</f>
        <v>46965</v>
      </c>
    </row>
    <row r="525" spans="19:21">
      <c r="S525" s="38" t="s">
        <v>35</v>
      </c>
      <c r="T525" s="36">
        <f t="shared" si="468"/>
        <v>46970</v>
      </c>
      <c r="U525" s="36">
        <f t="shared" ref="U525" si="501">T525-1</f>
        <v>46969</v>
      </c>
    </row>
    <row r="526" spans="19:21">
      <c r="S526" s="38" t="s">
        <v>35</v>
      </c>
      <c r="T526" s="36">
        <f t="shared" si="468"/>
        <v>46971</v>
      </c>
      <c r="U526" s="36">
        <f t="shared" ref="U526" si="502">T526+1</f>
        <v>46972</v>
      </c>
    </row>
    <row r="527" spans="19:21">
      <c r="S527" s="38" t="s">
        <v>35</v>
      </c>
      <c r="T527" s="36">
        <f t="shared" si="468"/>
        <v>46977</v>
      </c>
      <c r="U527" s="36">
        <f t="shared" ref="U527" si="503">T527-1</f>
        <v>46976</v>
      </c>
    </row>
    <row r="528" spans="19:21">
      <c r="S528" s="38" t="s">
        <v>35</v>
      </c>
      <c r="T528" s="36">
        <f t="shared" si="468"/>
        <v>46978</v>
      </c>
      <c r="U528" s="36">
        <f t="shared" ref="U528" si="504">T528+1</f>
        <v>46979</v>
      </c>
    </row>
    <row r="529" spans="19:21">
      <c r="S529" s="38" t="s">
        <v>35</v>
      </c>
      <c r="T529" s="36">
        <f t="shared" si="468"/>
        <v>46984</v>
      </c>
      <c r="U529" s="36">
        <f t="shared" ref="U529" si="505">T529-1</f>
        <v>46983</v>
      </c>
    </row>
    <row r="530" spans="19:21">
      <c r="S530" s="38" t="s">
        <v>35</v>
      </c>
      <c r="T530" s="36">
        <f t="shared" si="468"/>
        <v>46985</v>
      </c>
      <c r="U530" s="36">
        <f t="shared" ref="U530" si="506">T530+1</f>
        <v>46986</v>
      </c>
    </row>
    <row r="531" spans="19:21">
      <c r="S531" s="38" t="s">
        <v>35</v>
      </c>
      <c r="T531" s="36">
        <f t="shared" si="468"/>
        <v>46991</v>
      </c>
      <c r="U531" s="36">
        <f t="shared" ref="U531" si="507">T531-1</f>
        <v>46990</v>
      </c>
    </row>
    <row r="532" spans="19:21">
      <c r="S532" s="38" t="s">
        <v>35</v>
      </c>
      <c r="T532" s="36">
        <f t="shared" si="468"/>
        <v>46992</v>
      </c>
      <c r="U532" s="36">
        <f t="shared" ref="U532" si="508">T532+1</f>
        <v>46993</v>
      </c>
    </row>
    <row r="533" spans="19:21">
      <c r="S533" s="38" t="s">
        <v>35</v>
      </c>
      <c r="T533" s="36">
        <f t="shared" si="468"/>
        <v>46998</v>
      </c>
      <c r="U533" s="36">
        <f t="shared" ref="U533" si="509">T533-1</f>
        <v>46997</v>
      </c>
    </row>
    <row r="534" spans="19:21">
      <c r="S534" s="38" t="s">
        <v>35</v>
      </c>
      <c r="T534" s="36">
        <f t="shared" si="468"/>
        <v>46999</v>
      </c>
      <c r="U534" s="36">
        <f t="shared" ref="U534" si="510">T534+1</f>
        <v>47000</v>
      </c>
    </row>
    <row r="535" spans="19:21">
      <c r="S535" s="38" t="s">
        <v>35</v>
      </c>
      <c r="T535" s="36">
        <f t="shared" si="468"/>
        <v>47005</v>
      </c>
      <c r="U535" s="36">
        <f t="shared" ref="U535" si="511">T535-1</f>
        <v>47004</v>
      </c>
    </row>
    <row r="536" spans="19:21">
      <c r="S536" s="38" t="s">
        <v>35</v>
      </c>
      <c r="T536" s="36">
        <f t="shared" si="468"/>
        <v>47006</v>
      </c>
      <c r="U536" s="36">
        <f t="shared" ref="U536" si="512">T536+1</f>
        <v>47007</v>
      </c>
    </row>
    <row r="537" spans="19:21">
      <c r="S537" s="38" t="s">
        <v>35</v>
      </c>
      <c r="T537" s="36">
        <f t="shared" si="468"/>
        <v>47012</v>
      </c>
      <c r="U537" s="36">
        <f t="shared" ref="U537" si="513">T537-1</f>
        <v>47011</v>
      </c>
    </row>
    <row r="538" spans="19:21">
      <c r="S538" s="38" t="s">
        <v>35</v>
      </c>
      <c r="T538" s="36">
        <f t="shared" si="468"/>
        <v>47013</v>
      </c>
      <c r="U538" s="36">
        <f t="shared" ref="U538" si="514">T538+1</f>
        <v>47014</v>
      </c>
    </row>
    <row r="539" spans="19:21">
      <c r="S539" s="38" t="s">
        <v>35</v>
      </c>
      <c r="T539" s="36">
        <f t="shared" si="468"/>
        <v>47019</v>
      </c>
      <c r="U539" s="36">
        <f t="shared" ref="U539" si="515">T539-1</f>
        <v>47018</v>
      </c>
    </row>
    <row r="540" spans="19:21">
      <c r="S540" s="38" t="s">
        <v>35</v>
      </c>
      <c r="T540" s="36">
        <f t="shared" si="468"/>
        <v>47020</v>
      </c>
      <c r="U540" s="36">
        <f t="shared" ref="U540" si="516">T540+1</f>
        <v>47021</v>
      </c>
    </row>
    <row r="541" spans="19:21">
      <c r="S541" s="38" t="s">
        <v>35</v>
      </c>
      <c r="T541" s="36">
        <f t="shared" si="468"/>
        <v>47026</v>
      </c>
      <c r="U541" s="36">
        <f t="shared" ref="U541" si="517">T541-1</f>
        <v>47025</v>
      </c>
    </row>
    <row r="542" spans="19:21">
      <c r="S542" s="38" t="s">
        <v>35</v>
      </c>
      <c r="T542" s="36">
        <f t="shared" si="468"/>
        <v>47027</v>
      </c>
      <c r="U542" s="36">
        <f t="shared" ref="U542" si="518">T542+1</f>
        <v>47028</v>
      </c>
    </row>
    <row r="543" spans="19:21">
      <c r="S543" s="38" t="s">
        <v>35</v>
      </c>
      <c r="T543" s="36">
        <f t="shared" si="468"/>
        <v>47033</v>
      </c>
      <c r="U543" s="36">
        <f t="shared" ref="U543" si="519">T543-1</f>
        <v>47032</v>
      </c>
    </row>
    <row r="544" spans="19:21">
      <c r="S544" s="38" t="s">
        <v>35</v>
      </c>
      <c r="T544" s="36">
        <f t="shared" si="468"/>
        <v>47034</v>
      </c>
      <c r="U544" s="36">
        <f t="shared" ref="U544" si="520">T544+1</f>
        <v>47035</v>
      </c>
    </row>
    <row r="545" spans="19:21">
      <c r="S545" s="38" t="s">
        <v>35</v>
      </c>
      <c r="T545" s="36">
        <f t="shared" si="468"/>
        <v>47040</v>
      </c>
      <c r="U545" s="36">
        <f t="shared" ref="U545" si="521">T545-1</f>
        <v>47039</v>
      </c>
    </row>
    <row r="546" spans="19:21">
      <c r="S546" s="38" t="s">
        <v>35</v>
      </c>
      <c r="T546" s="36">
        <f t="shared" si="468"/>
        <v>47041</v>
      </c>
      <c r="U546" s="36">
        <f t="shared" ref="U546" si="522">T546+1</f>
        <v>47042</v>
      </c>
    </row>
    <row r="547" spans="19:21">
      <c r="S547" s="38" t="s">
        <v>35</v>
      </c>
      <c r="T547" s="36">
        <f t="shared" si="468"/>
        <v>47047</v>
      </c>
      <c r="U547" s="36">
        <f t="shared" ref="U547" si="523">T547-1</f>
        <v>47046</v>
      </c>
    </row>
    <row r="548" spans="19:21">
      <c r="S548" s="38" t="s">
        <v>35</v>
      </c>
      <c r="T548" s="36">
        <f t="shared" si="468"/>
        <v>47048</v>
      </c>
      <c r="U548" s="36">
        <f t="shared" ref="U548" si="524">T548+1</f>
        <v>47049</v>
      </c>
    </row>
    <row r="549" spans="19:21">
      <c r="S549" s="38" t="s">
        <v>35</v>
      </c>
      <c r="T549" s="36">
        <f t="shared" si="468"/>
        <v>47054</v>
      </c>
      <c r="U549" s="36">
        <f t="shared" ref="U549" si="525">T549-1</f>
        <v>47053</v>
      </c>
    </row>
    <row r="550" spans="19:21">
      <c r="S550" s="38" t="s">
        <v>35</v>
      </c>
      <c r="T550" s="36">
        <f t="shared" si="468"/>
        <v>47055</v>
      </c>
      <c r="U550" s="36">
        <f t="shared" ref="U550" si="526">T550+1</f>
        <v>47056</v>
      </c>
    </row>
    <row r="551" spans="19:21">
      <c r="S551" s="38" t="s">
        <v>35</v>
      </c>
      <c r="T551" s="36">
        <f t="shared" si="468"/>
        <v>47061</v>
      </c>
      <c r="U551" s="36">
        <f t="shared" ref="U551" si="527">T551-1</f>
        <v>47060</v>
      </c>
    </row>
    <row r="552" spans="19:21">
      <c r="S552" s="38" t="s">
        <v>35</v>
      </c>
      <c r="T552" s="36">
        <f t="shared" si="468"/>
        <v>47062</v>
      </c>
      <c r="U552" s="36">
        <f t="shared" ref="U552" si="528">T552+1</f>
        <v>47063</v>
      </c>
    </row>
    <row r="553" spans="19:21">
      <c r="S553" s="38" t="s">
        <v>35</v>
      </c>
      <c r="T553" s="36">
        <f t="shared" si="468"/>
        <v>47068</v>
      </c>
      <c r="U553" s="36">
        <f t="shared" ref="U553" si="529">T553-1</f>
        <v>47067</v>
      </c>
    </row>
    <row r="554" spans="19:21">
      <c r="S554" s="38" t="s">
        <v>35</v>
      </c>
      <c r="T554" s="36">
        <f t="shared" si="468"/>
        <v>47069</v>
      </c>
      <c r="U554" s="36">
        <f t="shared" ref="U554" si="530">T554+1</f>
        <v>47070</v>
      </c>
    </row>
    <row r="555" spans="19:21">
      <c r="S555" s="38" t="s">
        <v>35</v>
      </c>
      <c r="T555" s="36">
        <f t="shared" si="468"/>
        <v>47075</v>
      </c>
      <c r="U555" s="36">
        <f t="shared" ref="U555" si="531">T555-1</f>
        <v>47074</v>
      </c>
    </row>
    <row r="556" spans="19:21">
      <c r="S556" s="38" t="s">
        <v>35</v>
      </c>
      <c r="T556" s="36">
        <f t="shared" si="468"/>
        <v>47076</v>
      </c>
      <c r="U556" s="36">
        <f t="shared" ref="U556" si="532">T556+1</f>
        <v>47077</v>
      </c>
    </row>
    <row r="557" spans="19:21">
      <c r="S557" s="38" t="s">
        <v>35</v>
      </c>
      <c r="T557" s="36">
        <f t="shared" ref="T557:T620" si="533">T555+7</f>
        <v>47082</v>
      </c>
      <c r="U557" s="36">
        <f t="shared" ref="U557" si="534">T557-1</f>
        <v>47081</v>
      </c>
    </row>
    <row r="558" spans="19:21">
      <c r="S558" s="38" t="s">
        <v>35</v>
      </c>
      <c r="T558" s="36">
        <f t="shared" si="533"/>
        <v>47083</v>
      </c>
      <c r="U558" s="36">
        <f t="shared" ref="U558" si="535">T558+1</f>
        <v>47084</v>
      </c>
    </row>
    <row r="559" spans="19:21">
      <c r="S559" s="38" t="s">
        <v>35</v>
      </c>
      <c r="T559" s="36">
        <f t="shared" si="533"/>
        <v>47089</v>
      </c>
      <c r="U559" s="36">
        <f t="shared" ref="U559" si="536">T559-1</f>
        <v>47088</v>
      </c>
    </row>
    <row r="560" spans="19:21">
      <c r="S560" s="38" t="s">
        <v>35</v>
      </c>
      <c r="T560" s="36">
        <f t="shared" si="533"/>
        <v>47090</v>
      </c>
      <c r="U560" s="36">
        <f t="shared" ref="U560" si="537">T560+1</f>
        <v>47091</v>
      </c>
    </row>
    <row r="561" spans="19:21">
      <c r="S561" s="38" t="s">
        <v>35</v>
      </c>
      <c r="T561" s="36">
        <f t="shared" si="533"/>
        <v>47096</v>
      </c>
      <c r="U561" s="36">
        <f t="shared" ref="U561" si="538">T561-1</f>
        <v>47095</v>
      </c>
    </row>
    <row r="562" spans="19:21">
      <c r="S562" s="38" t="s">
        <v>35</v>
      </c>
      <c r="T562" s="36">
        <f t="shared" si="533"/>
        <v>47097</v>
      </c>
      <c r="U562" s="36">
        <f t="shared" ref="U562" si="539">T562+1</f>
        <v>47098</v>
      </c>
    </row>
    <row r="563" spans="19:21">
      <c r="S563" s="38" t="s">
        <v>35</v>
      </c>
      <c r="T563" s="36">
        <f t="shared" si="533"/>
        <v>47103</v>
      </c>
      <c r="U563" s="36">
        <f t="shared" ref="U563" si="540">T563-1</f>
        <v>47102</v>
      </c>
    </row>
    <row r="564" spans="19:21">
      <c r="S564" s="38" t="s">
        <v>35</v>
      </c>
      <c r="T564" s="36">
        <f t="shared" si="533"/>
        <v>47104</v>
      </c>
      <c r="U564" s="36">
        <f t="shared" ref="U564" si="541">T564+1</f>
        <v>47105</v>
      </c>
    </row>
    <row r="565" spans="19:21">
      <c r="S565" s="38" t="s">
        <v>35</v>
      </c>
      <c r="T565" s="36">
        <f t="shared" si="533"/>
        <v>47110</v>
      </c>
      <c r="U565" s="36">
        <f t="shared" ref="U565" si="542">T565-1</f>
        <v>47109</v>
      </c>
    </row>
    <row r="566" spans="19:21">
      <c r="S566" s="38" t="s">
        <v>35</v>
      </c>
      <c r="T566" s="36">
        <f t="shared" si="533"/>
        <v>47111</v>
      </c>
      <c r="U566" s="36">
        <f t="shared" ref="U566" si="543">T566+1</f>
        <v>47112</v>
      </c>
    </row>
    <row r="567" spans="19:21">
      <c r="S567" s="38" t="s">
        <v>35</v>
      </c>
      <c r="T567" s="36">
        <f t="shared" si="533"/>
        <v>47117</v>
      </c>
      <c r="U567" s="36">
        <f t="shared" ref="U567" si="544">T567-1</f>
        <v>47116</v>
      </c>
    </row>
    <row r="568" spans="19:21">
      <c r="S568" s="38" t="s">
        <v>35</v>
      </c>
      <c r="T568" s="36">
        <f t="shared" si="533"/>
        <v>47118</v>
      </c>
      <c r="U568" s="36">
        <f t="shared" ref="U568" si="545">T568+1</f>
        <v>47119</v>
      </c>
    </row>
    <row r="569" spans="19:21">
      <c r="S569" s="38" t="s">
        <v>35</v>
      </c>
      <c r="T569" s="36">
        <f t="shared" si="533"/>
        <v>47124</v>
      </c>
      <c r="U569" s="36">
        <f t="shared" ref="U569" si="546">T569-1</f>
        <v>47123</v>
      </c>
    </row>
    <row r="570" spans="19:21">
      <c r="S570" s="38" t="s">
        <v>35</v>
      </c>
      <c r="T570" s="36">
        <f t="shared" si="533"/>
        <v>47125</v>
      </c>
      <c r="U570" s="36">
        <f t="shared" ref="U570" si="547">T570+1</f>
        <v>47126</v>
      </c>
    </row>
    <row r="571" spans="19:21">
      <c r="S571" s="38" t="s">
        <v>35</v>
      </c>
      <c r="T571" s="36">
        <f t="shared" si="533"/>
        <v>47131</v>
      </c>
      <c r="U571" s="36">
        <f t="shared" ref="U571" si="548">T571-1</f>
        <v>47130</v>
      </c>
    </row>
    <row r="572" spans="19:21">
      <c r="S572" s="38" t="s">
        <v>35</v>
      </c>
      <c r="T572" s="36">
        <f t="shared" si="533"/>
        <v>47132</v>
      </c>
      <c r="U572" s="36">
        <f t="shared" ref="U572" si="549">T572+1</f>
        <v>47133</v>
      </c>
    </row>
    <row r="573" spans="19:21">
      <c r="S573" s="38" t="s">
        <v>35</v>
      </c>
      <c r="T573" s="36">
        <f t="shared" si="533"/>
        <v>47138</v>
      </c>
      <c r="U573" s="36">
        <f t="shared" ref="U573" si="550">T573-1</f>
        <v>47137</v>
      </c>
    </row>
    <row r="574" spans="19:21">
      <c r="S574" s="38" t="s">
        <v>35</v>
      </c>
      <c r="T574" s="36">
        <f t="shared" si="533"/>
        <v>47139</v>
      </c>
      <c r="U574" s="36">
        <f t="shared" ref="U574" si="551">T574+1</f>
        <v>47140</v>
      </c>
    </row>
    <row r="575" spans="19:21">
      <c r="S575" s="38" t="s">
        <v>35</v>
      </c>
      <c r="T575" s="36">
        <f t="shared" si="533"/>
        <v>47145</v>
      </c>
      <c r="U575" s="36">
        <f t="shared" ref="U575" si="552">T575-1</f>
        <v>47144</v>
      </c>
    </row>
    <row r="576" spans="19:21">
      <c r="S576" s="38" t="s">
        <v>35</v>
      </c>
      <c r="T576" s="36">
        <f t="shared" si="533"/>
        <v>47146</v>
      </c>
      <c r="U576" s="36">
        <f t="shared" ref="U576" si="553">T576+1</f>
        <v>47147</v>
      </c>
    </row>
    <row r="577" spans="19:21">
      <c r="S577" s="38" t="s">
        <v>35</v>
      </c>
      <c r="T577" s="36">
        <f t="shared" si="533"/>
        <v>47152</v>
      </c>
      <c r="U577" s="36">
        <f t="shared" ref="U577" si="554">T577-1</f>
        <v>47151</v>
      </c>
    </row>
    <row r="578" spans="19:21">
      <c r="S578" s="38" t="s">
        <v>35</v>
      </c>
      <c r="T578" s="36">
        <f t="shared" si="533"/>
        <v>47153</v>
      </c>
      <c r="U578" s="36">
        <f t="shared" ref="U578" si="555">T578+1</f>
        <v>47154</v>
      </c>
    </row>
    <row r="579" spans="19:21">
      <c r="S579" s="38" t="s">
        <v>35</v>
      </c>
      <c r="T579" s="36">
        <f t="shared" si="533"/>
        <v>47159</v>
      </c>
      <c r="U579" s="36">
        <f t="shared" ref="U579" si="556">T579-1</f>
        <v>47158</v>
      </c>
    </row>
    <row r="580" spans="19:21">
      <c r="S580" s="38" t="s">
        <v>35</v>
      </c>
      <c r="T580" s="36">
        <f t="shared" si="533"/>
        <v>47160</v>
      </c>
      <c r="U580" s="36">
        <f t="shared" ref="U580" si="557">T580+1</f>
        <v>47161</v>
      </c>
    </row>
    <row r="581" spans="19:21">
      <c r="S581" s="38" t="s">
        <v>35</v>
      </c>
      <c r="T581" s="36">
        <f t="shared" si="533"/>
        <v>47166</v>
      </c>
      <c r="U581" s="36">
        <f t="shared" ref="U581" si="558">T581-1</f>
        <v>47165</v>
      </c>
    </row>
    <row r="582" spans="19:21">
      <c r="S582" s="38" t="s">
        <v>35</v>
      </c>
      <c r="T582" s="36">
        <f t="shared" si="533"/>
        <v>47167</v>
      </c>
      <c r="U582" s="36">
        <f t="shared" ref="U582" si="559">T582+1</f>
        <v>47168</v>
      </c>
    </row>
    <row r="583" spans="19:21">
      <c r="S583" s="38" t="s">
        <v>35</v>
      </c>
      <c r="T583" s="36">
        <f t="shared" si="533"/>
        <v>47173</v>
      </c>
      <c r="U583" s="36">
        <f t="shared" ref="U583" si="560">T583-1</f>
        <v>47172</v>
      </c>
    </row>
    <row r="584" spans="19:21">
      <c r="S584" s="38" t="s">
        <v>35</v>
      </c>
      <c r="T584" s="36">
        <f t="shared" si="533"/>
        <v>47174</v>
      </c>
      <c r="U584" s="36">
        <f t="shared" ref="U584" si="561">T584+1</f>
        <v>47175</v>
      </c>
    </row>
    <row r="585" spans="19:21">
      <c r="S585" s="38" t="s">
        <v>35</v>
      </c>
      <c r="T585" s="36">
        <f t="shared" si="533"/>
        <v>47180</v>
      </c>
      <c r="U585" s="36">
        <f t="shared" ref="U585" si="562">T585-1</f>
        <v>47179</v>
      </c>
    </row>
    <row r="586" spans="19:21">
      <c r="S586" s="38" t="s">
        <v>35</v>
      </c>
      <c r="T586" s="36">
        <f t="shared" si="533"/>
        <v>47181</v>
      </c>
      <c r="U586" s="36">
        <f t="shared" ref="U586" si="563">T586+1</f>
        <v>47182</v>
      </c>
    </row>
    <row r="587" spans="19:21">
      <c r="S587" s="38" t="s">
        <v>35</v>
      </c>
      <c r="T587" s="36">
        <f t="shared" si="533"/>
        <v>47187</v>
      </c>
      <c r="U587" s="36">
        <f t="shared" ref="U587" si="564">T587-1</f>
        <v>47186</v>
      </c>
    </row>
    <row r="588" spans="19:21">
      <c r="S588" s="38" t="s">
        <v>35</v>
      </c>
      <c r="T588" s="36">
        <f t="shared" si="533"/>
        <v>47188</v>
      </c>
      <c r="U588" s="36">
        <f t="shared" ref="U588" si="565">T588+1</f>
        <v>47189</v>
      </c>
    </row>
    <row r="589" spans="19:21">
      <c r="S589" s="38" t="s">
        <v>35</v>
      </c>
      <c r="T589" s="36">
        <f t="shared" si="533"/>
        <v>47194</v>
      </c>
      <c r="U589" s="36">
        <f t="shared" ref="U589" si="566">T589-1</f>
        <v>47193</v>
      </c>
    </row>
    <row r="590" spans="19:21">
      <c r="S590" s="38" t="s">
        <v>35</v>
      </c>
      <c r="T590" s="36">
        <f t="shared" si="533"/>
        <v>47195</v>
      </c>
      <c r="U590" s="36">
        <f t="shared" ref="U590" si="567">T590+1</f>
        <v>47196</v>
      </c>
    </row>
    <row r="591" spans="19:21">
      <c r="S591" s="38" t="s">
        <v>35</v>
      </c>
      <c r="T591" s="36">
        <f t="shared" si="533"/>
        <v>47201</v>
      </c>
      <c r="U591" s="36">
        <f t="shared" ref="U591" si="568">T591-1</f>
        <v>47200</v>
      </c>
    </row>
    <row r="592" spans="19:21">
      <c r="S592" s="38" t="s">
        <v>35</v>
      </c>
      <c r="T592" s="36">
        <f t="shared" si="533"/>
        <v>47202</v>
      </c>
      <c r="U592" s="36">
        <f t="shared" ref="U592" si="569">T592+1</f>
        <v>47203</v>
      </c>
    </row>
    <row r="593" spans="19:21">
      <c r="S593" s="38" t="s">
        <v>35</v>
      </c>
      <c r="T593" s="36">
        <f t="shared" si="533"/>
        <v>47208</v>
      </c>
      <c r="U593" s="36">
        <f t="shared" ref="U593" si="570">T593-1</f>
        <v>47207</v>
      </c>
    </row>
    <row r="594" spans="19:21">
      <c r="S594" s="38" t="s">
        <v>35</v>
      </c>
      <c r="T594" s="36">
        <f t="shared" si="533"/>
        <v>47209</v>
      </c>
      <c r="U594" s="36">
        <f t="shared" ref="U594" si="571">T594+1</f>
        <v>47210</v>
      </c>
    </row>
    <row r="595" spans="19:21">
      <c r="S595" s="38" t="s">
        <v>35</v>
      </c>
      <c r="T595" s="36">
        <f t="shared" si="533"/>
        <v>47215</v>
      </c>
      <c r="U595" s="36">
        <f t="shared" ref="U595" si="572">T595-1</f>
        <v>47214</v>
      </c>
    </row>
    <row r="596" spans="19:21">
      <c r="S596" s="38" t="s">
        <v>35</v>
      </c>
      <c r="T596" s="36">
        <f t="shared" si="533"/>
        <v>47216</v>
      </c>
      <c r="U596" s="36">
        <f t="shared" ref="U596" si="573">T596+1</f>
        <v>47217</v>
      </c>
    </row>
    <row r="597" spans="19:21">
      <c r="S597" s="38" t="s">
        <v>35</v>
      </c>
      <c r="T597" s="36">
        <f t="shared" si="533"/>
        <v>47222</v>
      </c>
      <c r="U597" s="36">
        <f t="shared" ref="U597" si="574">T597-1</f>
        <v>47221</v>
      </c>
    </row>
    <row r="598" spans="19:21">
      <c r="S598" s="38" t="s">
        <v>35</v>
      </c>
      <c r="T598" s="36">
        <f t="shared" si="533"/>
        <v>47223</v>
      </c>
      <c r="U598" s="36">
        <f t="shared" ref="U598" si="575">T598+1</f>
        <v>47224</v>
      </c>
    </row>
    <row r="599" spans="19:21">
      <c r="S599" s="38" t="s">
        <v>35</v>
      </c>
      <c r="T599" s="36">
        <f t="shared" si="533"/>
        <v>47229</v>
      </c>
      <c r="U599" s="36">
        <f t="shared" ref="U599" si="576">T599-1</f>
        <v>47228</v>
      </c>
    </row>
    <row r="600" spans="19:21">
      <c r="S600" s="38" t="s">
        <v>35</v>
      </c>
      <c r="T600" s="36">
        <f t="shared" si="533"/>
        <v>47230</v>
      </c>
      <c r="U600" s="36">
        <f t="shared" ref="U600" si="577">T600+1</f>
        <v>47231</v>
      </c>
    </row>
    <row r="601" spans="19:21">
      <c r="S601" s="38" t="s">
        <v>35</v>
      </c>
      <c r="T601" s="36">
        <f t="shared" si="533"/>
        <v>47236</v>
      </c>
      <c r="U601" s="36">
        <f t="shared" ref="U601" si="578">T601-1</f>
        <v>47235</v>
      </c>
    </row>
    <row r="602" spans="19:21">
      <c r="S602" s="38" t="s">
        <v>35</v>
      </c>
      <c r="T602" s="36">
        <f t="shared" si="533"/>
        <v>47237</v>
      </c>
      <c r="U602" s="36">
        <f t="shared" ref="U602" si="579">T602+1</f>
        <v>47238</v>
      </c>
    </row>
    <row r="603" spans="19:21">
      <c r="S603" s="38" t="s">
        <v>35</v>
      </c>
      <c r="T603" s="36">
        <f t="shared" si="533"/>
        <v>47243</v>
      </c>
      <c r="U603" s="36">
        <f t="shared" ref="U603" si="580">T603-1</f>
        <v>47242</v>
      </c>
    </row>
    <row r="604" spans="19:21">
      <c r="S604" s="38" t="s">
        <v>35</v>
      </c>
      <c r="T604" s="36">
        <f t="shared" si="533"/>
        <v>47244</v>
      </c>
      <c r="U604" s="36">
        <f t="shared" ref="U604" si="581">T604+1</f>
        <v>47245</v>
      </c>
    </row>
    <row r="605" spans="19:21">
      <c r="S605" s="38" t="s">
        <v>35</v>
      </c>
      <c r="T605" s="36">
        <f t="shared" si="533"/>
        <v>47250</v>
      </c>
      <c r="U605" s="36">
        <f t="shared" ref="U605" si="582">T605-1</f>
        <v>47249</v>
      </c>
    </row>
    <row r="606" spans="19:21">
      <c r="S606" s="38" t="s">
        <v>35</v>
      </c>
      <c r="T606" s="36">
        <f t="shared" si="533"/>
        <v>47251</v>
      </c>
      <c r="U606" s="36">
        <f t="shared" ref="U606" si="583">T606+1</f>
        <v>47252</v>
      </c>
    </row>
    <row r="607" spans="19:21">
      <c r="S607" s="38" t="s">
        <v>35</v>
      </c>
      <c r="T607" s="36">
        <f t="shared" si="533"/>
        <v>47257</v>
      </c>
      <c r="U607" s="36">
        <f t="shared" ref="U607" si="584">T607-1</f>
        <v>47256</v>
      </c>
    </row>
    <row r="608" spans="19:21">
      <c r="S608" s="38" t="s">
        <v>35</v>
      </c>
      <c r="T608" s="36">
        <f t="shared" si="533"/>
        <v>47258</v>
      </c>
      <c r="U608" s="36">
        <f t="shared" ref="U608" si="585">T608+1</f>
        <v>47259</v>
      </c>
    </row>
    <row r="609" spans="19:21">
      <c r="S609" s="38" t="s">
        <v>35</v>
      </c>
      <c r="T609" s="36">
        <f t="shared" si="533"/>
        <v>47264</v>
      </c>
      <c r="U609" s="36">
        <f t="shared" ref="U609" si="586">T609-1</f>
        <v>47263</v>
      </c>
    </row>
    <row r="610" spans="19:21">
      <c r="S610" s="38" t="s">
        <v>35</v>
      </c>
      <c r="T610" s="36">
        <f t="shared" si="533"/>
        <v>47265</v>
      </c>
      <c r="U610" s="36">
        <f t="shared" ref="U610" si="587">T610+1</f>
        <v>47266</v>
      </c>
    </row>
    <row r="611" spans="19:21">
      <c r="S611" s="38" t="s">
        <v>35</v>
      </c>
      <c r="T611" s="36">
        <f t="shared" si="533"/>
        <v>47271</v>
      </c>
      <c r="U611" s="36">
        <f t="shared" ref="U611" si="588">T611-1</f>
        <v>47270</v>
      </c>
    </row>
    <row r="612" spans="19:21">
      <c r="S612" s="38" t="s">
        <v>35</v>
      </c>
      <c r="T612" s="36">
        <f t="shared" si="533"/>
        <v>47272</v>
      </c>
      <c r="U612" s="36">
        <f t="shared" ref="U612" si="589">T612+1</f>
        <v>47273</v>
      </c>
    </row>
    <row r="613" spans="19:21">
      <c r="S613" s="38" t="s">
        <v>35</v>
      </c>
      <c r="T613" s="36">
        <f t="shared" si="533"/>
        <v>47278</v>
      </c>
      <c r="U613" s="36">
        <f t="shared" ref="U613" si="590">T613-1</f>
        <v>47277</v>
      </c>
    </row>
    <row r="614" spans="19:21">
      <c r="S614" s="38" t="s">
        <v>35</v>
      </c>
      <c r="T614" s="36">
        <f t="shared" si="533"/>
        <v>47279</v>
      </c>
      <c r="U614" s="36">
        <f t="shared" ref="U614" si="591">T614+1</f>
        <v>47280</v>
      </c>
    </row>
    <row r="615" spans="19:21">
      <c r="S615" s="38" t="s">
        <v>35</v>
      </c>
      <c r="T615" s="36">
        <f t="shared" si="533"/>
        <v>47285</v>
      </c>
      <c r="U615" s="36">
        <f t="shared" ref="U615" si="592">T615-1</f>
        <v>47284</v>
      </c>
    </row>
    <row r="616" spans="19:21">
      <c r="S616" s="38" t="s">
        <v>35</v>
      </c>
      <c r="T616" s="36">
        <f t="shared" si="533"/>
        <v>47286</v>
      </c>
      <c r="U616" s="36">
        <f t="shared" ref="U616" si="593">T616+1</f>
        <v>47287</v>
      </c>
    </row>
    <row r="617" spans="19:21">
      <c r="S617" s="38" t="s">
        <v>35</v>
      </c>
      <c r="T617" s="36">
        <f t="shared" si="533"/>
        <v>47292</v>
      </c>
      <c r="U617" s="36">
        <f t="shared" ref="U617" si="594">T617-1</f>
        <v>47291</v>
      </c>
    </row>
    <row r="618" spans="19:21">
      <c r="S618" s="38" t="s">
        <v>35</v>
      </c>
      <c r="T618" s="36">
        <f t="shared" si="533"/>
        <v>47293</v>
      </c>
      <c r="U618" s="36">
        <f t="shared" ref="U618" si="595">T618+1</f>
        <v>47294</v>
      </c>
    </row>
    <row r="619" spans="19:21">
      <c r="S619" s="38" t="s">
        <v>35</v>
      </c>
      <c r="T619" s="36">
        <f t="shared" si="533"/>
        <v>47299</v>
      </c>
      <c r="U619" s="36">
        <f t="shared" ref="U619" si="596">T619-1</f>
        <v>47298</v>
      </c>
    </row>
    <row r="620" spans="19:21">
      <c r="S620" s="38" t="s">
        <v>35</v>
      </c>
      <c r="T620" s="36">
        <f t="shared" si="533"/>
        <v>47300</v>
      </c>
      <c r="U620" s="36">
        <f t="shared" ref="U620" si="597">T620+1</f>
        <v>47301</v>
      </c>
    </row>
    <row r="621" spans="19:21">
      <c r="S621" s="38" t="s">
        <v>35</v>
      </c>
      <c r="T621" s="36">
        <f t="shared" ref="T621:T684" si="598">T619+7</f>
        <v>47306</v>
      </c>
      <c r="U621" s="36">
        <f t="shared" ref="U621" si="599">T621-1</f>
        <v>47305</v>
      </c>
    </row>
    <row r="622" spans="19:21">
      <c r="S622" s="38" t="s">
        <v>35</v>
      </c>
      <c r="T622" s="36">
        <f t="shared" si="598"/>
        <v>47307</v>
      </c>
      <c r="U622" s="36">
        <f t="shared" ref="U622" si="600">T622+1</f>
        <v>47308</v>
      </c>
    </row>
    <row r="623" spans="19:21">
      <c r="S623" s="38" t="s">
        <v>35</v>
      </c>
      <c r="T623" s="36">
        <f t="shared" si="598"/>
        <v>47313</v>
      </c>
      <c r="U623" s="36">
        <f t="shared" ref="U623" si="601">T623-1</f>
        <v>47312</v>
      </c>
    </row>
    <row r="624" spans="19:21">
      <c r="S624" s="38" t="s">
        <v>35</v>
      </c>
      <c r="T624" s="36">
        <f t="shared" si="598"/>
        <v>47314</v>
      </c>
      <c r="U624" s="36">
        <f t="shared" ref="U624" si="602">T624+1</f>
        <v>47315</v>
      </c>
    </row>
    <row r="625" spans="19:21">
      <c r="S625" s="38" t="s">
        <v>35</v>
      </c>
      <c r="T625" s="36">
        <f t="shared" si="598"/>
        <v>47320</v>
      </c>
      <c r="U625" s="36">
        <f t="shared" ref="U625" si="603">T625-1</f>
        <v>47319</v>
      </c>
    </row>
    <row r="626" spans="19:21">
      <c r="S626" s="38" t="s">
        <v>35</v>
      </c>
      <c r="T626" s="36">
        <f t="shared" si="598"/>
        <v>47321</v>
      </c>
      <c r="U626" s="36">
        <f t="shared" ref="U626" si="604">T626+1</f>
        <v>47322</v>
      </c>
    </row>
    <row r="627" spans="19:21">
      <c r="S627" s="38" t="s">
        <v>35</v>
      </c>
      <c r="T627" s="36">
        <f t="shared" si="598"/>
        <v>47327</v>
      </c>
      <c r="U627" s="36">
        <f t="shared" ref="U627" si="605">T627-1</f>
        <v>47326</v>
      </c>
    </row>
    <row r="628" spans="19:21">
      <c r="S628" s="38" t="s">
        <v>35</v>
      </c>
      <c r="T628" s="36">
        <f t="shared" si="598"/>
        <v>47328</v>
      </c>
      <c r="U628" s="36">
        <f t="shared" ref="U628" si="606">T628+1</f>
        <v>47329</v>
      </c>
    </row>
    <row r="629" spans="19:21">
      <c r="S629" s="38" t="s">
        <v>35</v>
      </c>
      <c r="T629" s="36">
        <f t="shared" si="598"/>
        <v>47334</v>
      </c>
      <c r="U629" s="36">
        <f t="shared" ref="U629" si="607">T629-1</f>
        <v>47333</v>
      </c>
    </row>
    <row r="630" spans="19:21">
      <c r="S630" s="38" t="s">
        <v>35</v>
      </c>
      <c r="T630" s="36">
        <f t="shared" si="598"/>
        <v>47335</v>
      </c>
      <c r="U630" s="36">
        <f t="shared" ref="U630" si="608">T630+1</f>
        <v>47336</v>
      </c>
    </row>
    <row r="631" spans="19:21">
      <c r="S631" s="38" t="s">
        <v>35</v>
      </c>
      <c r="T631" s="36">
        <f t="shared" si="598"/>
        <v>47341</v>
      </c>
      <c r="U631" s="36">
        <f t="shared" ref="U631" si="609">T631-1</f>
        <v>47340</v>
      </c>
    </row>
    <row r="632" spans="19:21">
      <c r="S632" s="38" t="s">
        <v>35</v>
      </c>
      <c r="T632" s="36">
        <f t="shared" si="598"/>
        <v>47342</v>
      </c>
      <c r="U632" s="36">
        <f t="shared" ref="U632" si="610">T632+1</f>
        <v>47343</v>
      </c>
    </row>
    <row r="633" spans="19:21">
      <c r="S633" s="38" t="s">
        <v>35</v>
      </c>
      <c r="T633" s="36">
        <f t="shared" si="598"/>
        <v>47348</v>
      </c>
      <c r="U633" s="36">
        <f t="shared" ref="U633" si="611">T633-1</f>
        <v>47347</v>
      </c>
    </row>
    <row r="634" spans="19:21">
      <c r="S634" s="38" t="s">
        <v>35</v>
      </c>
      <c r="T634" s="36">
        <f t="shared" si="598"/>
        <v>47349</v>
      </c>
      <c r="U634" s="36">
        <f t="shared" ref="U634" si="612">T634+1</f>
        <v>47350</v>
      </c>
    </row>
    <row r="635" spans="19:21">
      <c r="S635" s="38" t="s">
        <v>35</v>
      </c>
      <c r="T635" s="36">
        <f t="shared" si="598"/>
        <v>47355</v>
      </c>
      <c r="U635" s="36">
        <f t="shared" ref="U635" si="613">T635-1</f>
        <v>47354</v>
      </c>
    </row>
    <row r="636" spans="19:21">
      <c r="S636" s="38" t="s">
        <v>35</v>
      </c>
      <c r="T636" s="36">
        <f t="shared" si="598"/>
        <v>47356</v>
      </c>
      <c r="U636" s="36">
        <f t="shared" ref="U636" si="614">T636+1</f>
        <v>47357</v>
      </c>
    </row>
    <row r="637" spans="19:21">
      <c r="S637" s="38" t="s">
        <v>35</v>
      </c>
      <c r="T637" s="36">
        <f t="shared" si="598"/>
        <v>47362</v>
      </c>
      <c r="U637" s="36">
        <f t="shared" ref="U637" si="615">T637-1</f>
        <v>47361</v>
      </c>
    </row>
    <row r="638" spans="19:21">
      <c r="S638" s="38" t="s">
        <v>35</v>
      </c>
      <c r="T638" s="36">
        <f t="shared" si="598"/>
        <v>47363</v>
      </c>
      <c r="U638" s="36">
        <f t="shared" ref="U638" si="616">T638+1</f>
        <v>47364</v>
      </c>
    </row>
    <row r="639" spans="19:21">
      <c r="S639" s="38" t="s">
        <v>35</v>
      </c>
      <c r="T639" s="36">
        <f t="shared" si="598"/>
        <v>47369</v>
      </c>
      <c r="U639" s="36">
        <f t="shared" ref="U639" si="617">T639-1</f>
        <v>47368</v>
      </c>
    </row>
    <row r="640" spans="19:21">
      <c r="S640" s="38" t="s">
        <v>35</v>
      </c>
      <c r="T640" s="36">
        <f t="shared" si="598"/>
        <v>47370</v>
      </c>
      <c r="U640" s="36">
        <f t="shared" ref="U640" si="618">T640+1</f>
        <v>47371</v>
      </c>
    </row>
    <row r="641" spans="19:21">
      <c r="S641" s="38" t="s">
        <v>35</v>
      </c>
      <c r="T641" s="36">
        <f t="shared" si="598"/>
        <v>47376</v>
      </c>
      <c r="U641" s="36">
        <f t="shared" ref="U641" si="619">T641-1</f>
        <v>47375</v>
      </c>
    </row>
    <row r="642" spans="19:21">
      <c r="S642" s="38" t="s">
        <v>35</v>
      </c>
      <c r="T642" s="36">
        <f t="shared" si="598"/>
        <v>47377</v>
      </c>
      <c r="U642" s="36">
        <f t="shared" ref="U642" si="620">T642+1</f>
        <v>47378</v>
      </c>
    </row>
    <row r="643" spans="19:21">
      <c r="S643" s="38" t="s">
        <v>35</v>
      </c>
      <c r="T643" s="36">
        <f t="shared" si="598"/>
        <v>47383</v>
      </c>
      <c r="U643" s="36">
        <f t="shared" ref="U643" si="621">T643-1</f>
        <v>47382</v>
      </c>
    </row>
    <row r="644" spans="19:21">
      <c r="S644" s="38" t="s">
        <v>35</v>
      </c>
      <c r="T644" s="36">
        <f t="shared" si="598"/>
        <v>47384</v>
      </c>
      <c r="U644" s="36">
        <f t="shared" ref="U644" si="622">T644+1</f>
        <v>47385</v>
      </c>
    </row>
    <row r="645" spans="19:21">
      <c r="S645" s="38" t="s">
        <v>35</v>
      </c>
      <c r="T645" s="36">
        <f t="shared" si="598"/>
        <v>47390</v>
      </c>
      <c r="U645" s="36">
        <f t="shared" ref="U645" si="623">T645-1</f>
        <v>47389</v>
      </c>
    </row>
    <row r="646" spans="19:21">
      <c r="S646" s="38" t="s">
        <v>35</v>
      </c>
      <c r="T646" s="36">
        <f t="shared" si="598"/>
        <v>47391</v>
      </c>
      <c r="U646" s="36">
        <f t="shared" ref="U646" si="624">T646+1</f>
        <v>47392</v>
      </c>
    </row>
    <row r="647" spans="19:21">
      <c r="S647" s="38" t="s">
        <v>35</v>
      </c>
      <c r="T647" s="36">
        <f t="shared" si="598"/>
        <v>47397</v>
      </c>
      <c r="U647" s="36">
        <f t="shared" ref="U647" si="625">T647-1</f>
        <v>47396</v>
      </c>
    </row>
    <row r="648" spans="19:21">
      <c r="S648" s="38" t="s">
        <v>35</v>
      </c>
      <c r="T648" s="36">
        <f t="shared" si="598"/>
        <v>47398</v>
      </c>
      <c r="U648" s="36">
        <f t="shared" ref="U648" si="626">T648+1</f>
        <v>47399</v>
      </c>
    </row>
    <row r="649" spans="19:21">
      <c r="S649" s="38" t="s">
        <v>35</v>
      </c>
      <c r="T649" s="36">
        <f t="shared" si="598"/>
        <v>47404</v>
      </c>
      <c r="U649" s="36">
        <f t="shared" ref="U649" si="627">T649-1</f>
        <v>47403</v>
      </c>
    </row>
    <row r="650" spans="19:21">
      <c r="S650" s="38" t="s">
        <v>35</v>
      </c>
      <c r="T650" s="36">
        <f t="shared" si="598"/>
        <v>47405</v>
      </c>
      <c r="U650" s="36">
        <f t="shared" ref="U650" si="628">T650+1</f>
        <v>47406</v>
      </c>
    </row>
    <row r="651" spans="19:21">
      <c r="S651" s="38" t="s">
        <v>35</v>
      </c>
      <c r="T651" s="36">
        <f t="shared" si="598"/>
        <v>47411</v>
      </c>
      <c r="U651" s="36">
        <f t="shared" ref="U651" si="629">T651-1</f>
        <v>47410</v>
      </c>
    </row>
    <row r="652" spans="19:21">
      <c r="S652" s="38" t="s">
        <v>35</v>
      </c>
      <c r="T652" s="36">
        <f t="shared" si="598"/>
        <v>47412</v>
      </c>
      <c r="U652" s="36">
        <f t="shared" ref="U652" si="630">T652+1</f>
        <v>47413</v>
      </c>
    </row>
    <row r="653" spans="19:21">
      <c r="S653" s="38" t="s">
        <v>35</v>
      </c>
      <c r="T653" s="36">
        <f t="shared" si="598"/>
        <v>47418</v>
      </c>
      <c r="U653" s="36">
        <f t="shared" ref="U653" si="631">T653-1</f>
        <v>47417</v>
      </c>
    </row>
    <row r="654" spans="19:21">
      <c r="S654" s="38" t="s">
        <v>35</v>
      </c>
      <c r="T654" s="36">
        <f t="shared" si="598"/>
        <v>47419</v>
      </c>
      <c r="U654" s="36">
        <f t="shared" ref="U654" si="632">T654+1</f>
        <v>47420</v>
      </c>
    </row>
    <row r="655" spans="19:21">
      <c r="S655" s="38" t="s">
        <v>35</v>
      </c>
      <c r="T655" s="36">
        <f t="shared" si="598"/>
        <v>47425</v>
      </c>
      <c r="U655" s="36">
        <f t="shared" ref="U655" si="633">T655-1</f>
        <v>47424</v>
      </c>
    </row>
    <row r="656" spans="19:21">
      <c r="S656" s="38" t="s">
        <v>35</v>
      </c>
      <c r="T656" s="36">
        <f t="shared" si="598"/>
        <v>47426</v>
      </c>
      <c r="U656" s="36">
        <f t="shared" ref="U656" si="634">T656+1</f>
        <v>47427</v>
      </c>
    </row>
    <row r="657" spans="19:21">
      <c r="S657" s="38" t="s">
        <v>35</v>
      </c>
      <c r="T657" s="36">
        <f t="shared" si="598"/>
        <v>47432</v>
      </c>
      <c r="U657" s="36">
        <f t="shared" ref="U657" si="635">T657-1</f>
        <v>47431</v>
      </c>
    </row>
    <row r="658" spans="19:21">
      <c r="S658" s="38" t="s">
        <v>35</v>
      </c>
      <c r="T658" s="36">
        <f t="shared" si="598"/>
        <v>47433</v>
      </c>
      <c r="U658" s="36">
        <f t="shared" ref="U658" si="636">T658+1</f>
        <v>47434</v>
      </c>
    </row>
    <row r="659" spans="19:21">
      <c r="S659" s="38" t="s">
        <v>35</v>
      </c>
      <c r="T659" s="36">
        <f t="shared" si="598"/>
        <v>47439</v>
      </c>
      <c r="U659" s="36">
        <f t="shared" ref="U659" si="637">T659-1</f>
        <v>47438</v>
      </c>
    </row>
    <row r="660" spans="19:21">
      <c r="S660" s="38" t="s">
        <v>35</v>
      </c>
      <c r="T660" s="36">
        <f t="shared" si="598"/>
        <v>47440</v>
      </c>
      <c r="U660" s="36">
        <f t="shared" ref="U660" si="638">T660+1</f>
        <v>47441</v>
      </c>
    </row>
    <row r="661" spans="19:21">
      <c r="S661" s="38" t="s">
        <v>35</v>
      </c>
      <c r="T661" s="36">
        <f t="shared" si="598"/>
        <v>47446</v>
      </c>
      <c r="U661" s="36">
        <f t="shared" ref="U661" si="639">T661-1</f>
        <v>47445</v>
      </c>
    </row>
    <row r="662" spans="19:21">
      <c r="S662" s="38" t="s">
        <v>35</v>
      </c>
      <c r="T662" s="36">
        <f t="shared" si="598"/>
        <v>47447</v>
      </c>
      <c r="U662" s="36">
        <f t="shared" ref="U662" si="640">T662+1</f>
        <v>47448</v>
      </c>
    </row>
    <row r="663" spans="19:21">
      <c r="S663" s="38" t="s">
        <v>35</v>
      </c>
      <c r="T663" s="36">
        <f t="shared" si="598"/>
        <v>47453</v>
      </c>
      <c r="U663" s="36">
        <f t="shared" ref="U663" si="641">T663-1</f>
        <v>47452</v>
      </c>
    </row>
    <row r="664" spans="19:21">
      <c r="S664" s="38" t="s">
        <v>35</v>
      </c>
      <c r="T664" s="36">
        <f t="shared" si="598"/>
        <v>47454</v>
      </c>
      <c r="U664" s="36">
        <f t="shared" ref="U664" si="642">T664+1</f>
        <v>47455</v>
      </c>
    </row>
    <row r="665" spans="19:21">
      <c r="S665" s="38" t="s">
        <v>35</v>
      </c>
      <c r="T665" s="36">
        <f t="shared" si="598"/>
        <v>47460</v>
      </c>
      <c r="U665" s="36">
        <f t="shared" ref="U665" si="643">T665-1</f>
        <v>47459</v>
      </c>
    </row>
    <row r="666" spans="19:21">
      <c r="S666" s="38" t="s">
        <v>35</v>
      </c>
      <c r="T666" s="36">
        <f t="shared" si="598"/>
        <v>47461</v>
      </c>
      <c r="U666" s="36">
        <f t="shared" ref="U666" si="644">T666+1</f>
        <v>47462</v>
      </c>
    </row>
    <row r="667" spans="19:21">
      <c r="S667" s="38" t="s">
        <v>35</v>
      </c>
      <c r="T667" s="36">
        <f t="shared" si="598"/>
        <v>47467</v>
      </c>
      <c r="U667" s="36">
        <f t="shared" ref="U667" si="645">T667-1</f>
        <v>47466</v>
      </c>
    </row>
    <row r="668" spans="19:21">
      <c r="S668" s="38" t="s">
        <v>35</v>
      </c>
      <c r="T668" s="36">
        <f t="shared" si="598"/>
        <v>47468</v>
      </c>
      <c r="U668" s="36">
        <f t="shared" ref="U668" si="646">T668+1</f>
        <v>47469</v>
      </c>
    </row>
    <row r="669" spans="19:21">
      <c r="S669" s="38" t="s">
        <v>35</v>
      </c>
      <c r="T669" s="36">
        <f t="shared" si="598"/>
        <v>47474</v>
      </c>
      <c r="U669" s="36">
        <f t="shared" ref="U669" si="647">T669-1</f>
        <v>47473</v>
      </c>
    </row>
    <row r="670" spans="19:21">
      <c r="S670" s="38" t="s">
        <v>35</v>
      </c>
      <c r="T670" s="36">
        <f t="shared" si="598"/>
        <v>47475</v>
      </c>
      <c r="U670" s="36">
        <f t="shared" ref="U670" si="648">T670+1</f>
        <v>47476</v>
      </c>
    </row>
    <row r="671" spans="19:21">
      <c r="S671" s="38" t="s">
        <v>35</v>
      </c>
      <c r="T671" s="36">
        <f t="shared" si="598"/>
        <v>47481</v>
      </c>
      <c r="U671" s="36">
        <f t="shared" ref="U671" si="649">T671-1</f>
        <v>47480</v>
      </c>
    </row>
    <row r="672" spans="19:21">
      <c r="S672" s="38" t="s">
        <v>35</v>
      </c>
      <c r="T672" s="36">
        <f t="shared" si="598"/>
        <v>47482</v>
      </c>
      <c r="U672" s="36">
        <f t="shared" ref="U672" si="650">T672+1</f>
        <v>47483</v>
      </c>
    </row>
    <row r="673" spans="19:21">
      <c r="S673" s="38" t="s">
        <v>35</v>
      </c>
      <c r="T673" s="36">
        <f t="shared" si="598"/>
        <v>47488</v>
      </c>
      <c r="U673" s="36">
        <f t="shared" ref="U673" si="651">T673-1</f>
        <v>47487</v>
      </c>
    </row>
    <row r="674" spans="19:21">
      <c r="S674" s="38" t="s">
        <v>35</v>
      </c>
      <c r="T674" s="36">
        <f t="shared" si="598"/>
        <v>47489</v>
      </c>
      <c r="U674" s="36">
        <f t="shared" ref="U674" si="652">T674+1</f>
        <v>47490</v>
      </c>
    </row>
    <row r="675" spans="19:21">
      <c r="S675" s="38" t="s">
        <v>35</v>
      </c>
      <c r="T675" s="36">
        <f t="shared" si="598"/>
        <v>47495</v>
      </c>
      <c r="U675" s="36">
        <f t="shared" ref="U675" si="653">T675-1</f>
        <v>47494</v>
      </c>
    </row>
    <row r="676" spans="19:21">
      <c r="S676" s="38" t="s">
        <v>35</v>
      </c>
      <c r="T676" s="36">
        <f t="shared" si="598"/>
        <v>47496</v>
      </c>
      <c r="U676" s="36">
        <f t="shared" ref="U676" si="654">T676+1</f>
        <v>47497</v>
      </c>
    </row>
    <row r="677" spans="19:21">
      <c r="S677" s="38" t="s">
        <v>35</v>
      </c>
      <c r="T677" s="36">
        <f t="shared" si="598"/>
        <v>47502</v>
      </c>
      <c r="U677" s="36">
        <f t="shared" ref="U677" si="655">T677-1</f>
        <v>47501</v>
      </c>
    </row>
    <row r="678" spans="19:21">
      <c r="S678" s="38" t="s">
        <v>35</v>
      </c>
      <c r="T678" s="36">
        <f t="shared" si="598"/>
        <v>47503</v>
      </c>
      <c r="U678" s="36">
        <f t="shared" ref="U678" si="656">T678+1</f>
        <v>47504</v>
      </c>
    </row>
    <row r="679" spans="19:21">
      <c r="S679" s="38" t="s">
        <v>35</v>
      </c>
      <c r="T679" s="36">
        <f t="shared" si="598"/>
        <v>47509</v>
      </c>
      <c r="U679" s="36">
        <f t="shared" ref="U679" si="657">T679-1</f>
        <v>47508</v>
      </c>
    </row>
    <row r="680" spans="19:21">
      <c r="S680" s="38" t="s">
        <v>35</v>
      </c>
      <c r="T680" s="36">
        <f t="shared" si="598"/>
        <v>47510</v>
      </c>
      <c r="U680" s="36">
        <f t="shared" ref="U680" si="658">T680+1</f>
        <v>47511</v>
      </c>
    </row>
    <row r="681" spans="19:21">
      <c r="S681" s="38" t="s">
        <v>35</v>
      </c>
      <c r="T681" s="36">
        <f t="shared" si="598"/>
        <v>47516</v>
      </c>
      <c r="U681" s="36">
        <f t="shared" ref="U681" si="659">T681-1</f>
        <v>47515</v>
      </c>
    </row>
    <row r="682" spans="19:21">
      <c r="S682" s="38" t="s">
        <v>35</v>
      </c>
      <c r="T682" s="36">
        <f t="shared" si="598"/>
        <v>47517</v>
      </c>
      <c r="U682" s="36">
        <f t="shared" ref="U682" si="660">T682+1</f>
        <v>47518</v>
      </c>
    </row>
    <row r="683" spans="19:21">
      <c r="S683" s="38" t="s">
        <v>35</v>
      </c>
      <c r="T683" s="36">
        <f t="shared" si="598"/>
        <v>47523</v>
      </c>
      <c r="U683" s="36">
        <f t="shared" ref="U683" si="661">T683-1</f>
        <v>47522</v>
      </c>
    </row>
    <row r="684" spans="19:21">
      <c r="S684" s="38" t="s">
        <v>35</v>
      </c>
      <c r="T684" s="36">
        <f t="shared" si="598"/>
        <v>47524</v>
      </c>
      <c r="U684" s="36">
        <f t="shared" ref="U684" si="662">T684+1</f>
        <v>47525</v>
      </c>
    </row>
    <row r="685" spans="19:21">
      <c r="S685" s="38" t="s">
        <v>35</v>
      </c>
      <c r="T685" s="36">
        <f t="shared" ref="T685:T748" si="663">T683+7</f>
        <v>47530</v>
      </c>
      <c r="U685" s="36">
        <f t="shared" ref="U685" si="664">T685-1</f>
        <v>47529</v>
      </c>
    </row>
    <row r="686" spans="19:21">
      <c r="S686" s="38" t="s">
        <v>35</v>
      </c>
      <c r="T686" s="36">
        <f t="shared" si="663"/>
        <v>47531</v>
      </c>
      <c r="U686" s="36">
        <f t="shared" ref="U686" si="665">T686+1</f>
        <v>47532</v>
      </c>
    </row>
    <row r="687" spans="19:21">
      <c r="S687" s="38" t="s">
        <v>35</v>
      </c>
      <c r="T687" s="36">
        <f t="shared" si="663"/>
        <v>47537</v>
      </c>
      <c r="U687" s="36">
        <f t="shared" ref="U687" si="666">T687-1</f>
        <v>47536</v>
      </c>
    </row>
    <row r="688" spans="19:21">
      <c r="S688" s="38" t="s">
        <v>35</v>
      </c>
      <c r="T688" s="36">
        <f t="shared" si="663"/>
        <v>47538</v>
      </c>
      <c r="U688" s="36">
        <f t="shared" ref="U688" si="667">T688+1</f>
        <v>47539</v>
      </c>
    </row>
    <row r="689" spans="19:21">
      <c r="S689" s="38" t="s">
        <v>35</v>
      </c>
      <c r="T689" s="36">
        <f t="shared" si="663"/>
        <v>47544</v>
      </c>
      <c r="U689" s="36">
        <f t="shared" ref="U689" si="668">T689-1</f>
        <v>47543</v>
      </c>
    </row>
    <row r="690" spans="19:21">
      <c r="S690" s="38" t="s">
        <v>35</v>
      </c>
      <c r="T690" s="36">
        <f t="shared" si="663"/>
        <v>47545</v>
      </c>
      <c r="U690" s="36">
        <f t="shared" ref="U690" si="669">T690+1</f>
        <v>47546</v>
      </c>
    </row>
    <row r="691" spans="19:21">
      <c r="S691" s="38" t="s">
        <v>35</v>
      </c>
      <c r="T691" s="36">
        <f t="shared" si="663"/>
        <v>47551</v>
      </c>
      <c r="U691" s="36">
        <f t="shared" ref="U691" si="670">T691-1</f>
        <v>47550</v>
      </c>
    </row>
    <row r="692" spans="19:21">
      <c r="S692" s="38" t="s">
        <v>35</v>
      </c>
      <c r="T692" s="36">
        <f t="shared" si="663"/>
        <v>47552</v>
      </c>
      <c r="U692" s="36">
        <f t="shared" ref="U692" si="671">T692+1</f>
        <v>47553</v>
      </c>
    </row>
    <row r="693" spans="19:21">
      <c r="S693" s="38" t="s">
        <v>35</v>
      </c>
      <c r="T693" s="36">
        <f t="shared" si="663"/>
        <v>47558</v>
      </c>
      <c r="U693" s="36">
        <f t="shared" ref="U693" si="672">T693-1</f>
        <v>47557</v>
      </c>
    </row>
    <row r="694" spans="19:21">
      <c r="S694" s="38" t="s">
        <v>35</v>
      </c>
      <c r="T694" s="36">
        <f t="shared" si="663"/>
        <v>47559</v>
      </c>
      <c r="U694" s="36">
        <f t="shared" ref="U694" si="673">T694+1</f>
        <v>47560</v>
      </c>
    </row>
    <row r="695" spans="19:21">
      <c r="S695" s="38" t="s">
        <v>35</v>
      </c>
      <c r="T695" s="36">
        <f t="shared" si="663"/>
        <v>47565</v>
      </c>
      <c r="U695" s="36">
        <f t="shared" ref="U695" si="674">T695-1</f>
        <v>47564</v>
      </c>
    </row>
    <row r="696" spans="19:21">
      <c r="S696" s="38" t="s">
        <v>35</v>
      </c>
      <c r="T696" s="36">
        <f t="shared" si="663"/>
        <v>47566</v>
      </c>
      <c r="U696" s="36">
        <f t="shared" ref="U696" si="675">T696+1</f>
        <v>47567</v>
      </c>
    </row>
    <row r="697" spans="19:21">
      <c r="S697" s="38" t="s">
        <v>35</v>
      </c>
      <c r="T697" s="36">
        <f t="shared" si="663"/>
        <v>47572</v>
      </c>
      <c r="U697" s="36">
        <f t="shared" ref="U697" si="676">T697-1</f>
        <v>47571</v>
      </c>
    </row>
    <row r="698" spans="19:21">
      <c r="S698" s="38" t="s">
        <v>35</v>
      </c>
      <c r="T698" s="36">
        <f t="shared" si="663"/>
        <v>47573</v>
      </c>
      <c r="U698" s="36">
        <f t="shared" ref="U698" si="677">T698+1</f>
        <v>47574</v>
      </c>
    </row>
    <row r="699" spans="19:21">
      <c r="S699" s="38" t="s">
        <v>35</v>
      </c>
      <c r="T699" s="36">
        <f t="shared" si="663"/>
        <v>47579</v>
      </c>
      <c r="U699" s="36">
        <f t="shared" ref="U699" si="678">T699-1</f>
        <v>47578</v>
      </c>
    </row>
    <row r="700" spans="19:21">
      <c r="S700" s="38" t="s">
        <v>35</v>
      </c>
      <c r="T700" s="36">
        <f t="shared" si="663"/>
        <v>47580</v>
      </c>
      <c r="U700" s="36">
        <f t="shared" ref="U700" si="679">T700+1</f>
        <v>47581</v>
      </c>
    </row>
    <row r="701" spans="19:21">
      <c r="S701" s="38" t="s">
        <v>35</v>
      </c>
      <c r="T701" s="36">
        <f t="shared" si="663"/>
        <v>47586</v>
      </c>
      <c r="U701" s="36">
        <f t="shared" ref="U701" si="680">T701-1</f>
        <v>47585</v>
      </c>
    </row>
    <row r="702" spans="19:21">
      <c r="S702" s="38" t="s">
        <v>35</v>
      </c>
      <c r="T702" s="36">
        <f t="shared" si="663"/>
        <v>47587</v>
      </c>
      <c r="U702" s="36">
        <f t="shared" ref="U702" si="681">T702+1</f>
        <v>47588</v>
      </c>
    </row>
    <row r="703" spans="19:21">
      <c r="S703" s="38" t="s">
        <v>35</v>
      </c>
      <c r="T703" s="36">
        <f t="shared" si="663"/>
        <v>47593</v>
      </c>
      <c r="U703" s="36">
        <f t="shared" ref="U703" si="682">T703-1</f>
        <v>47592</v>
      </c>
    </row>
    <row r="704" spans="19:21">
      <c r="S704" s="38" t="s">
        <v>35</v>
      </c>
      <c r="T704" s="36">
        <f t="shared" si="663"/>
        <v>47594</v>
      </c>
      <c r="U704" s="36">
        <f t="shared" ref="U704" si="683">T704+1</f>
        <v>47595</v>
      </c>
    </row>
    <row r="705" spans="19:21">
      <c r="S705" s="38" t="s">
        <v>35</v>
      </c>
      <c r="T705" s="36">
        <f t="shared" si="663"/>
        <v>47600</v>
      </c>
      <c r="U705" s="36">
        <f t="shared" ref="U705" si="684">T705-1</f>
        <v>47599</v>
      </c>
    </row>
    <row r="706" spans="19:21">
      <c r="S706" s="38" t="s">
        <v>35</v>
      </c>
      <c r="T706" s="36">
        <f t="shared" si="663"/>
        <v>47601</v>
      </c>
      <c r="U706" s="36">
        <f t="shared" ref="U706" si="685">T706+1</f>
        <v>47602</v>
      </c>
    </row>
    <row r="707" spans="19:21">
      <c r="S707" s="38" t="s">
        <v>35</v>
      </c>
      <c r="T707" s="36">
        <f t="shared" si="663"/>
        <v>47607</v>
      </c>
      <c r="U707" s="36">
        <f t="shared" ref="U707" si="686">T707-1</f>
        <v>47606</v>
      </c>
    </row>
    <row r="708" spans="19:21">
      <c r="S708" s="38" t="s">
        <v>35</v>
      </c>
      <c r="T708" s="36">
        <f t="shared" si="663"/>
        <v>47608</v>
      </c>
      <c r="U708" s="36">
        <f t="shared" ref="U708" si="687">T708+1</f>
        <v>47609</v>
      </c>
    </row>
    <row r="709" spans="19:21">
      <c r="S709" s="38" t="s">
        <v>35</v>
      </c>
      <c r="T709" s="36">
        <f t="shared" si="663"/>
        <v>47614</v>
      </c>
      <c r="U709" s="36">
        <f t="shared" ref="U709" si="688">T709-1</f>
        <v>47613</v>
      </c>
    </row>
    <row r="710" spans="19:21">
      <c r="S710" s="38" t="s">
        <v>35</v>
      </c>
      <c r="T710" s="36">
        <f t="shared" si="663"/>
        <v>47615</v>
      </c>
      <c r="U710" s="36">
        <f t="shared" ref="U710" si="689">T710+1</f>
        <v>47616</v>
      </c>
    </row>
    <row r="711" spans="19:21">
      <c r="S711" s="38" t="s">
        <v>35</v>
      </c>
      <c r="T711" s="36">
        <f t="shared" si="663"/>
        <v>47621</v>
      </c>
      <c r="U711" s="36">
        <f t="shared" ref="U711" si="690">T711-1</f>
        <v>47620</v>
      </c>
    </row>
    <row r="712" spans="19:21">
      <c r="S712" s="38" t="s">
        <v>35</v>
      </c>
      <c r="T712" s="36">
        <f t="shared" si="663"/>
        <v>47622</v>
      </c>
      <c r="U712" s="36">
        <f t="shared" ref="U712" si="691">T712+1</f>
        <v>47623</v>
      </c>
    </row>
    <row r="713" spans="19:21">
      <c r="S713" s="38" t="s">
        <v>35</v>
      </c>
      <c r="T713" s="36">
        <f t="shared" si="663"/>
        <v>47628</v>
      </c>
      <c r="U713" s="36">
        <f t="shared" ref="U713" si="692">T713-1</f>
        <v>47627</v>
      </c>
    </row>
    <row r="714" spans="19:21">
      <c r="S714" s="38" t="s">
        <v>35</v>
      </c>
      <c r="T714" s="36">
        <f t="shared" si="663"/>
        <v>47629</v>
      </c>
      <c r="U714" s="36">
        <f t="shared" ref="U714" si="693">T714+1</f>
        <v>47630</v>
      </c>
    </row>
    <row r="715" spans="19:21">
      <c r="S715" s="38" t="s">
        <v>35</v>
      </c>
      <c r="T715" s="36">
        <f t="shared" si="663"/>
        <v>47635</v>
      </c>
      <c r="U715" s="36">
        <f t="shared" ref="U715" si="694">T715-1</f>
        <v>47634</v>
      </c>
    </row>
    <row r="716" spans="19:21">
      <c r="S716" s="38" t="s">
        <v>35</v>
      </c>
      <c r="T716" s="36">
        <f t="shared" si="663"/>
        <v>47636</v>
      </c>
      <c r="U716" s="36">
        <f t="shared" ref="U716" si="695">T716+1</f>
        <v>47637</v>
      </c>
    </row>
    <row r="717" spans="19:21">
      <c r="S717" s="38" t="s">
        <v>35</v>
      </c>
      <c r="T717" s="36">
        <f t="shared" si="663"/>
        <v>47642</v>
      </c>
      <c r="U717" s="36">
        <f t="shared" ref="U717" si="696">T717-1</f>
        <v>47641</v>
      </c>
    </row>
    <row r="718" spans="19:21">
      <c r="S718" s="38" t="s">
        <v>35</v>
      </c>
      <c r="T718" s="36">
        <f t="shared" si="663"/>
        <v>47643</v>
      </c>
      <c r="U718" s="36">
        <f t="shared" ref="U718" si="697">T718+1</f>
        <v>47644</v>
      </c>
    </row>
    <row r="719" spans="19:21">
      <c r="S719" s="38" t="s">
        <v>35</v>
      </c>
      <c r="T719" s="36">
        <f t="shared" si="663"/>
        <v>47649</v>
      </c>
      <c r="U719" s="36">
        <f t="shared" ref="U719" si="698">T719-1</f>
        <v>47648</v>
      </c>
    </row>
    <row r="720" spans="19:21">
      <c r="S720" s="38" t="s">
        <v>35</v>
      </c>
      <c r="T720" s="36">
        <f t="shared" si="663"/>
        <v>47650</v>
      </c>
      <c r="U720" s="36">
        <f t="shared" ref="U720" si="699">T720+1</f>
        <v>47651</v>
      </c>
    </row>
    <row r="721" spans="19:21">
      <c r="S721" s="38" t="s">
        <v>35</v>
      </c>
      <c r="T721" s="36">
        <f t="shared" si="663"/>
        <v>47656</v>
      </c>
      <c r="U721" s="36">
        <f t="shared" ref="U721" si="700">T721-1</f>
        <v>47655</v>
      </c>
    </row>
    <row r="722" spans="19:21">
      <c r="S722" s="38" t="s">
        <v>35</v>
      </c>
      <c r="T722" s="36">
        <f t="shared" si="663"/>
        <v>47657</v>
      </c>
      <c r="U722" s="36">
        <f t="shared" ref="U722" si="701">T722+1</f>
        <v>47658</v>
      </c>
    </row>
    <row r="723" spans="19:21">
      <c r="S723" s="38" t="s">
        <v>35</v>
      </c>
      <c r="T723" s="36">
        <f t="shared" si="663"/>
        <v>47663</v>
      </c>
      <c r="U723" s="36">
        <f t="shared" ref="U723" si="702">T723-1</f>
        <v>47662</v>
      </c>
    </row>
    <row r="724" spans="19:21">
      <c r="S724" s="38" t="s">
        <v>35</v>
      </c>
      <c r="T724" s="36">
        <f t="shared" si="663"/>
        <v>47664</v>
      </c>
      <c r="U724" s="36">
        <f t="shared" ref="U724" si="703">T724+1</f>
        <v>47665</v>
      </c>
    </row>
    <row r="725" spans="19:21">
      <c r="S725" s="38" t="s">
        <v>35</v>
      </c>
      <c r="T725" s="36">
        <f t="shared" si="663"/>
        <v>47670</v>
      </c>
      <c r="U725" s="36">
        <f t="shared" ref="U725" si="704">T725-1</f>
        <v>47669</v>
      </c>
    </row>
    <row r="726" spans="19:21">
      <c r="S726" s="38" t="s">
        <v>35</v>
      </c>
      <c r="T726" s="36">
        <f t="shared" si="663"/>
        <v>47671</v>
      </c>
      <c r="U726" s="36">
        <f t="shared" ref="U726" si="705">T726+1</f>
        <v>47672</v>
      </c>
    </row>
    <row r="727" spans="19:21">
      <c r="S727" s="38" t="s">
        <v>35</v>
      </c>
      <c r="T727" s="36">
        <f t="shared" si="663"/>
        <v>47677</v>
      </c>
      <c r="U727" s="36">
        <f t="shared" ref="U727" si="706">T727-1</f>
        <v>47676</v>
      </c>
    </row>
    <row r="728" spans="19:21">
      <c r="S728" s="38" t="s">
        <v>35</v>
      </c>
      <c r="T728" s="36">
        <f t="shared" si="663"/>
        <v>47678</v>
      </c>
      <c r="U728" s="36">
        <f t="shared" ref="U728" si="707">T728+1</f>
        <v>47679</v>
      </c>
    </row>
    <row r="729" spans="19:21">
      <c r="S729" s="38" t="s">
        <v>35</v>
      </c>
      <c r="T729" s="36">
        <f t="shared" si="663"/>
        <v>47684</v>
      </c>
      <c r="U729" s="36">
        <f t="shared" ref="U729" si="708">T729-1</f>
        <v>47683</v>
      </c>
    </row>
    <row r="730" spans="19:21">
      <c r="S730" s="38" t="s">
        <v>35</v>
      </c>
      <c r="T730" s="36">
        <f t="shared" si="663"/>
        <v>47685</v>
      </c>
      <c r="U730" s="36">
        <f t="shared" ref="U730" si="709">T730+1</f>
        <v>47686</v>
      </c>
    </row>
    <row r="731" spans="19:21">
      <c r="S731" s="38" t="s">
        <v>35</v>
      </c>
      <c r="T731" s="36">
        <f t="shared" si="663"/>
        <v>47691</v>
      </c>
      <c r="U731" s="36">
        <f t="shared" ref="U731" si="710">T731-1</f>
        <v>47690</v>
      </c>
    </row>
    <row r="732" spans="19:21">
      <c r="S732" s="38" t="s">
        <v>35</v>
      </c>
      <c r="T732" s="36">
        <f t="shared" si="663"/>
        <v>47692</v>
      </c>
      <c r="U732" s="36">
        <f t="shared" ref="U732" si="711">T732+1</f>
        <v>47693</v>
      </c>
    </row>
    <row r="733" spans="19:21">
      <c r="S733" s="38" t="s">
        <v>35</v>
      </c>
      <c r="T733" s="36">
        <f t="shared" si="663"/>
        <v>47698</v>
      </c>
      <c r="U733" s="36">
        <f t="shared" ref="U733" si="712">T733-1</f>
        <v>47697</v>
      </c>
    </row>
    <row r="734" spans="19:21">
      <c r="S734" s="38" t="s">
        <v>35</v>
      </c>
      <c r="T734" s="36">
        <f t="shared" si="663"/>
        <v>47699</v>
      </c>
      <c r="U734" s="36">
        <f t="shared" ref="U734" si="713">T734+1</f>
        <v>47700</v>
      </c>
    </row>
    <row r="735" spans="19:21">
      <c r="S735" s="38" t="s">
        <v>35</v>
      </c>
      <c r="T735" s="36">
        <f t="shared" si="663"/>
        <v>47705</v>
      </c>
      <c r="U735" s="36">
        <f t="shared" ref="U735" si="714">T735-1</f>
        <v>47704</v>
      </c>
    </row>
    <row r="736" spans="19:21">
      <c r="S736" s="38" t="s">
        <v>35</v>
      </c>
      <c r="T736" s="36">
        <f t="shared" si="663"/>
        <v>47706</v>
      </c>
      <c r="U736" s="36">
        <f t="shared" ref="U736" si="715">T736+1</f>
        <v>47707</v>
      </c>
    </row>
    <row r="737" spans="19:21">
      <c r="S737" s="38" t="s">
        <v>35</v>
      </c>
      <c r="T737" s="36">
        <f t="shared" si="663"/>
        <v>47712</v>
      </c>
      <c r="U737" s="36">
        <f t="shared" ref="U737" si="716">T737-1</f>
        <v>47711</v>
      </c>
    </row>
    <row r="738" spans="19:21">
      <c r="S738" s="38" t="s">
        <v>35</v>
      </c>
      <c r="T738" s="36">
        <f t="shared" si="663"/>
        <v>47713</v>
      </c>
      <c r="U738" s="36">
        <f t="shared" ref="U738" si="717">T738+1</f>
        <v>47714</v>
      </c>
    </row>
    <row r="739" spans="19:21">
      <c r="S739" s="38" t="s">
        <v>35</v>
      </c>
      <c r="T739" s="36">
        <f t="shared" si="663"/>
        <v>47719</v>
      </c>
      <c r="U739" s="36">
        <f t="shared" ref="U739" si="718">T739-1</f>
        <v>47718</v>
      </c>
    </row>
    <row r="740" spans="19:21">
      <c r="S740" s="38" t="s">
        <v>35</v>
      </c>
      <c r="T740" s="36">
        <f t="shared" si="663"/>
        <v>47720</v>
      </c>
      <c r="U740" s="36">
        <f t="shared" ref="U740" si="719">T740+1</f>
        <v>47721</v>
      </c>
    </row>
    <row r="741" spans="19:21">
      <c r="S741" s="38" t="s">
        <v>35</v>
      </c>
      <c r="T741" s="36">
        <f t="shared" si="663"/>
        <v>47726</v>
      </c>
      <c r="U741" s="36">
        <f t="shared" ref="U741" si="720">T741-1</f>
        <v>47725</v>
      </c>
    </row>
    <row r="742" spans="19:21">
      <c r="S742" s="38" t="s">
        <v>35</v>
      </c>
      <c r="T742" s="36">
        <f t="shared" si="663"/>
        <v>47727</v>
      </c>
      <c r="U742" s="36">
        <f t="shared" ref="U742" si="721">T742+1</f>
        <v>47728</v>
      </c>
    </row>
    <row r="743" spans="19:21">
      <c r="S743" s="38" t="s">
        <v>35</v>
      </c>
      <c r="T743" s="36">
        <f t="shared" si="663"/>
        <v>47733</v>
      </c>
      <c r="U743" s="36">
        <f t="shared" ref="U743" si="722">T743-1</f>
        <v>47732</v>
      </c>
    </row>
    <row r="744" spans="19:21">
      <c r="S744" s="38" t="s">
        <v>35</v>
      </c>
      <c r="T744" s="36">
        <f t="shared" si="663"/>
        <v>47734</v>
      </c>
      <c r="U744" s="36">
        <f t="shared" ref="U744" si="723">T744+1</f>
        <v>47735</v>
      </c>
    </row>
    <row r="745" spans="19:21">
      <c r="S745" s="38" t="s">
        <v>35</v>
      </c>
      <c r="T745" s="36">
        <f t="shared" si="663"/>
        <v>47740</v>
      </c>
      <c r="U745" s="36">
        <f t="shared" ref="U745" si="724">T745-1</f>
        <v>47739</v>
      </c>
    </row>
    <row r="746" spans="19:21">
      <c r="S746" s="38" t="s">
        <v>35</v>
      </c>
      <c r="T746" s="36">
        <f t="shared" si="663"/>
        <v>47741</v>
      </c>
      <c r="U746" s="36">
        <f t="shared" ref="U746" si="725">T746+1</f>
        <v>47742</v>
      </c>
    </row>
    <row r="747" spans="19:21">
      <c r="S747" s="38" t="s">
        <v>35</v>
      </c>
      <c r="T747" s="36">
        <f t="shared" si="663"/>
        <v>47747</v>
      </c>
      <c r="U747" s="36">
        <f t="shared" ref="U747" si="726">T747-1</f>
        <v>47746</v>
      </c>
    </row>
    <row r="748" spans="19:21">
      <c r="S748" s="38" t="s">
        <v>35</v>
      </c>
      <c r="T748" s="36">
        <f t="shared" si="663"/>
        <v>47748</v>
      </c>
      <c r="U748" s="36">
        <f t="shared" ref="U748" si="727">T748+1</f>
        <v>47749</v>
      </c>
    </row>
    <row r="749" spans="19:21">
      <c r="S749" s="38" t="s">
        <v>35</v>
      </c>
      <c r="T749" s="36">
        <f t="shared" ref="T749:T776" si="728">T747+7</f>
        <v>47754</v>
      </c>
      <c r="U749" s="36">
        <f t="shared" ref="U749" si="729">T749-1</f>
        <v>47753</v>
      </c>
    </row>
    <row r="750" spans="19:21">
      <c r="S750" s="38" t="s">
        <v>35</v>
      </c>
      <c r="T750" s="36">
        <f t="shared" si="728"/>
        <v>47755</v>
      </c>
      <c r="U750" s="36">
        <f t="shared" ref="U750" si="730">T750+1</f>
        <v>47756</v>
      </c>
    </row>
    <row r="751" spans="19:21">
      <c r="S751" s="38" t="s">
        <v>35</v>
      </c>
      <c r="T751" s="36">
        <f t="shared" si="728"/>
        <v>47761</v>
      </c>
      <c r="U751" s="36">
        <f t="shared" ref="U751" si="731">T751-1</f>
        <v>47760</v>
      </c>
    </row>
    <row r="752" spans="19:21">
      <c r="S752" s="38" t="s">
        <v>35</v>
      </c>
      <c r="T752" s="36">
        <f t="shared" si="728"/>
        <v>47762</v>
      </c>
      <c r="U752" s="36">
        <f t="shared" ref="U752" si="732">T752+1</f>
        <v>47763</v>
      </c>
    </row>
    <row r="753" spans="19:21">
      <c r="S753" s="38" t="s">
        <v>35</v>
      </c>
      <c r="T753" s="36">
        <f t="shared" si="728"/>
        <v>47768</v>
      </c>
      <c r="U753" s="36">
        <f t="shared" ref="U753" si="733">T753-1</f>
        <v>47767</v>
      </c>
    </row>
    <row r="754" spans="19:21">
      <c r="S754" s="38" t="s">
        <v>35</v>
      </c>
      <c r="T754" s="36">
        <f t="shared" si="728"/>
        <v>47769</v>
      </c>
      <c r="U754" s="36">
        <f t="shared" ref="U754" si="734">T754+1</f>
        <v>47770</v>
      </c>
    </row>
    <row r="755" spans="19:21">
      <c r="S755" s="38" t="s">
        <v>35</v>
      </c>
      <c r="T755" s="36">
        <f t="shared" si="728"/>
        <v>47775</v>
      </c>
      <c r="U755" s="36">
        <f t="shared" ref="U755" si="735">T755-1</f>
        <v>47774</v>
      </c>
    </row>
    <row r="756" spans="19:21">
      <c r="S756" s="38" t="s">
        <v>35</v>
      </c>
      <c r="T756" s="36">
        <f t="shared" si="728"/>
        <v>47776</v>
      </c>
      <c r="U756" s="36">
        <f t="shared" ref="U756" si="736">T756+1</f>
        <v>47777</v>
      </c>
    </row>
    <row r="757" spans="19:21">
      <c r="S757" s="38" t="s">
        <v>35</v>
      </c>
      <c r="T757" s="36">
        <f t="shared" si="728"/>
        <v>47782</v>
      </c>
      <c r="U757" s="36">
        <f t="shared" ref="U757" si="737">T757-1</f>
        <v>47781</v>
      </c>
    </row>
    <row r="758" spans="19:21">
      <c r="S758" s="38" t="s">
        <v>35</v>
      </c>
      <c r="T758" s="36">
        <f t="shared" si="728"/>
        <v>47783</v>
      </c>
      <c r="U758" s="36">
        <f t="shared" ref="U758" si="738">T758+1</f>
        <v>47784</v>
      </c>
    </row>
    <row r="759" spans="19:21">
      <c r="S759" s="38" t="s">
        <v>35</v>
      </c>
      <c r="T759" s="36">
        <f t="shared" si="728"/>
        <v>47789</v>
      </c>
      <c r="U759" s="36">
        <f t="shared" ref="U759" si="739">T759-1</f>
        <v>47788</v>
      </c>
    </row>
    <row r="760" spans="19:21">
      <c r="S760" s="38" t="s">
        <v>35</v>
      </c>
      <c r="T760" s="36">
        <f t="shared" si="728"/>
        <v>47790</v>
      </c>
      <c r="U760" s="36">
        <f t="shared" ref="U760" si="740">T760+1</f>
        <v>47791</v>
      </c>
    </row>
    <row r="761" spans="19:21">
      <c r="S761" s="38" t="s">
        <v>35</v>
      </c>
      <c r="T761" s="36">
        <f t="shared" si="728"/>
        <v>47796</v>
      </c>
      <c r="U761" s="36">
        <f t="shared" ref="U761" si="741">T761-1</f>
        <v>47795</v>
      </c>
    </row>
    <row r="762" spans="19:21">
      <c r="S762" s="38" t="s">
        <v>35</v>
      </c>
      <c r="T762" s="36">
        <f t="shared" si="728"/>
        <v>47797</v>
      </c>
      <c r="U762" s="36">
        <f t="shared" ref="U762" si="742">T762+1</f>
        <v>47798</v>
      </c>
    </row>
    <row r="763" spans="19:21">
      <c r="S763" s="38" t="s">
        <v>35</v>
      </c>
      <c r="T763" s="36">
        <f t="shared" si="728"/>
        <v>47803</v>
      </c>
      <c r="U763" s="36">
        <f t="shared" ref="U763" si="743">T763-1</f>
        <v>47802</v>
      </c>
    </row>
    <row r="764" spans="19:21">
      <c r="S764" s="38" t="s">
        <v>35</v>
      </c>
      <c r="T764" s="36">
        <f t="shared" si="728"/>
        <v>47804</v>
      </c>
      <c r="U764" s="36">
        <f t="shared" ref="U764" si="744">T764+1</f>
        <v>47805</v>
      </c>
    </row>
    <row r="765" spans="19:21">
      <c r="S765" s="38" t="s">
        <v>35</v>
      </c>
      <c r="T765" s="36">
        <f t="shared" si="728"/>
        <v>47810</v>
      </c>
      <c r="U765" s="36">
        <f t="shared" ref="U765" si="745">T765-1</f>
        <v>47809</v>
      </c>
    </row>
    <row r="766" spans="19:21">
      <c r="S766" s="38" t="s">
        <v>35</v>
      </c>
      <c r="T766" s="36">
        <f t="shared" si="728"/>
        <v>47811</v>
      </c>
      <c r="U766" s="36">
        <f t="shared" ref="U766" si="746">T766+1</f>
        <v>47812</v>
      </c>
    </row>
    <row r="767" spans="19:21">
      <c r="S767" s="38" t="s">
        <v>35</v>
      </c>
      <c r="T767" s="36">
        <f t="shared" si="728"/>
        <v>47817</v>
      </c>
      <c r="U767" s="36">
        <f t="shared" ref="U767" si="747">T767-1</f>
        <v>47816</v>
      </c>
    </row>
    <row r="768" spans="19:21">
      <c r="S768" s="38" t="s">
        <v>35</v>
      </c>
      <c r="T768" s="36">
        <f t="shared" si="728"/>
        <v>47818</v>
      </c>
      <c r="U768" s="36">
        <f t="shared" ref="U768" si="748">T768+1</f>
        <v>47819</v>
      </c>
    </row>
    <row r="769" spans="19:21">
      <c r="S769" s="38" t="s">
        <v>35</v>
      </c>
      <c r="T769" s="36">
        <f t="shared" si="728"/>
        <v>47824</v>
      </c>
      <c r="U769" s="36">
        <f t="shared" ref="U769" si="749">T769-1</f>
        <v>47823</v>
      </c>
    </row>
    <row r="770" spans="19:21">
      <c r="S770" s="38" t="s">
        <v>35</v>
      </c>
      <c r="T770" s="36">
        <f t="shared" si="728"/>
        <v>47825</v>
      </c>
      <c r="U770" s="36">
        <f t="shared" ref="U770" si="750">T770+1</f>
        <v>47826</v>
      </c>
    </row>
    <row r="771" spans="19:21">
      <c r="S771" s="38" t="s">
        <v>35</v>
      </c>
      <c r="T771" s="36">
        <f t="shared" si="728"/>
        <v>47831</v>
      </c>
      <c r="U771" s="36">
        <f t="shared" ref="U771" si="751">T771-1</f>
        <v>47830</v>
      </c>
    </row>
    <row r="772" spans="19:21">
      <c r="S772" s="38" t="s">
        <v>35</v>
      </c>
      <c r="T772" s="36">
        <f t="shared" si="728"/>
        <v>47832</v>
      </c>
      <c r="U772" s="36">
        <f t="shared" ref="U772" si="752">T772+1</f>
        <v>47833</v>
      </c>
    </row>
    <row r="773" spans="19:21">
      <c r="S773" s="38" t="s">
        <v>35</v>
      </c>
      <c r="T773" s="36">
        <f t="shared" si="728"/>
        <v>47838</v>
      </c>
      <c r="U773" s="36">
        <f t="shared" ref="U773" si="753">T773-1</f>
        <v>47837</v>
      </c>
    </row>
    <row r="774" spans="19:21">
      <c r="S774" s="38" t="s">
        <v>35</v>
      </c>
      <c r="T774" s="36">
        <f t="shared" si="728"/>
        <v>47839</v>
      </c>
      <c r="U774" s="36">
        <f t="shared" ref="U774" si="754">T774+1</f>
        <v>47840</v>
      </c>
    </row>
    <row r="775" spans="19:21">
      <c r="S775" s="38" t="s">
        <v>35</v>
      </c>
      <c r="T775" s="36">
        <f t="shared" si="728"/>
        <v>47845</v>
      </c>
      <c r="U775" s="36">
        <f t="shared" ref="U775" si="755">T775-1</f>
        <v>47844</v>
      </c>
    </row>
    <row r="776" spans="19:21">
      <c r="S776" s="38" t="s">
        <v>35</v>
      </c>
      <c r="T776" s="36">
        <f t="shared" si="728"/>
        <v>47846</v>
      </c>
      <c r="U776" s="36">
        <f t="shared" ref="U776" si="756">T776+1</f>
        <v>47847</v>
      </c>
    </row>
    <row r="777" spans="19:21">
      <c r="S777" s="38" t="s">
        <v>36</v>
      </c>
      <c r="T777" s="36">
        <v>45292</v>
      </c>
      <c r="U777" s="36">
        <v>45293</v>
      </c>
    </row>
    <row r="778" spans="19:21">
      <c r="S778" s="38" t="s">
        <v>36</v>
      </c>
      <c r="T778" s="36">
        <v>45306</v>
      </c>
      <c r="U778" s="36">
        <v>45307</v>
      </c>
    </row>
    <row r="779" spans="19:21">
      <c r="S779" s="38" t="s">
        <v>36</v>
      </c>
      <c r="T779" s="36">
        <v>45341</v>
      </c>
      <c r="U779" s="36">
        <v>45342</v>
      </c>
    </row>
    <row r="780" spans="19:21">
      <c r="S780" s="38" t="s">
        <v>36</v>
      </c>
      <c r="T780" s="36">
        <v>45439</v>
      </c>
      <c r="U780" s="36">
        <v>45440</v>
      </c>
    </row>
    <row r="781" spans="19:21">
      <c r="S781" s="38" t="s">
        <v>36</v>
      </c>
      <c r="T781" s="36">
        <v>45462</v>
      </c>
      <c r="U781" s="36">
        <v>45463</v>
      </c>
    </row>
    <row r="782" spans="19:21">
      <c r="S782" s="38" t="s">
        <v>36</v>
      </c>
      <c r="T782" s="36">
        <v>45477</v>
      </c>
      <c r="U782" s="36">
        <v>45478</v>
      </c>
    </row>
    <row r="783" spans="19:21">
      <c r="S783" s="38" t="s">
        <v>36</v>
      </c>
      <c r="T783" s="36">
        <v>45537</v>
      </c>
      <c r="U783" s="36">
        <v>45538</v>
      </c>
    </row>
    <row r="784" spans="19:21">
      <c r="S784" s="38" t="s">
        <v>36</v>
      </c>
      <c r="T784" s="36">
        <v>45610</v>
      </c>
      <c r="U784" s="36">
        <v>45611</v>
      </c>
    </row>
    <row r="785" spans="19:21">
      <c r="S785" s="38" t="s">
        <v>36</v>
      </c>
      <c r="T785" s="36">
        <v>45607</v>
      </c>
      <c r="U785" s="36">
        <v>45608</v>
      </c>
    </row>
    <row r="786" spans="19:21">
      <c r="S786" s="38" t="s">
        <v>36</v>
      </c>
      <c r="T786" s="36">
        <v>45624</v>
      </c>
      <c r="U786" s="36">
        <v>45621</v>
      </c>
    </row>
    <row r="787" spans="19:21">
      <c r="S787" s="38" t="s">
        <v>36</v>
      </c>
      <c r="T787" s="36">
        <v>45649</v>
      </c>
      <c r="U787" s="36">
        <v>45646</v>
      </c>
    </row>
    <row r="788" spans="19:21">
      <c r="S788" s="38" t="s">
        <v>36</v>
      </c>
      <c r="T788" s="36">
        <v>45650</v>
      </c>
      <c r="U788" s="36">
        <v>45646</v>
      </c>
    </row>
    <row r="789" spans="19:21">
      <c r="S789" s="38" t="s">
        <v>36</v>
      </c>
      <c r="T789" s="36">
        <v>45651</v>
      </c>
      <c r="U789" s="36">
        <v>45646</v>
      </c>
    </row>
    <row r="790" spans="19:21">
      <c r="S790" s="38" t="s">
        <v>36</v>
      </c>
      <c r="T790" s="36">
        <v>45652</v>
      </c>
      <c r="U790" s="36">
        <v>45646</v>
      </c>
    </row>
    <row r="791" spans="19:21">
      <c r="S791" s="38" t="s">
        <v>36</v>
      </c>
      <c r="T791" s="36">
        <v>45653</v>
      </c>
      <c r="U791" s="36">
        <v>45663</v>
      </c>
    </row>
    <row r="792" spans="19:21">
      <c r="S792" s="38" t="s">
        <v>36</v>
      </c>
      <c r="T792" s="36">
        <v>45656</v>
      </c>
      <c r="U792" s="36">
        <v>45663</v>
      </c>
    </row>
    <row r="793" spans="19:21">
      <c r="S793" s="38" t="s">
        <v>36</v>
      </c>
      <c r="T793" s="36">
        <v>45658</v>
      </c>
      <c r="U793" s="36">
        <v>45663</v>
      </c>
    </row>
    <row r="794" spans="19:21">
      <c r="S794" s="38" t="s">
        <v>36</v>
      </c>
      <c r="T794" s="36">
        <v>45659</v>
      </c>
      <c r="U794" s="36">
        <v>45663</v>
      </c>
    </row>
    <row r="795" spans="19:21">
      <c r="S795" s="38" t="s">
        <v>36</v>
      </c>
      <c r="T795" s="36">
        <v>45660</v>
      </c>
      <c r="U795" s="36">
        <v>45663</v>
      </c>
    </row>
    <row r="796" spans="19:21">
      <c r="S796" s="38" t="s">
        <v>36</v>
      </c>
      <c r="T796" s="36">
        <v>45677</v>
      </c>
      <c r="U796" s="36">
        <v>45678</v>
      </c>
    </row>
    <row r="797" spans="19:21">
      <c r="S797" s="38" t="s">
        <v>36</v>
      </c>
      <c r="T797" s="36">
        <v>45705</v>
      </c>
      <c r="U797" s="36">
        <v>45706</v>
      </c>
    </row>
    <row r="798" spans="19:21">
      <c r="S798" s="38" t="s">
        <v>36</v>
      </c>
      <c r="T798" s="36">
        <v>45793</v>
      </c>
      <c r="U798" s="36">
        <v>45792</v>
      </c>
    </row>
    <row r="799" spans="19:21">
      <c r="S799" s="38" t="s">
        <v>36</v>
      </c>
      <c r="T799" s="36">
        <v>45827</v>
      </c>
      <c r="U799" s="36">
        <v>45826</v>
      </c>
    </row>
    <row r="800" spans="19:21">
      <c r="S800" s="38" t="s">
        <v>36</v>
      </c>
      <c r="T800" s="36">
        <v>45842</v>
      </c>
      <c r="U800" s="36">
        <v>45841</v>
      </c>
    </row>
    <row r="801" spans="19:21">
      <c r="S801" s="38" t="s">
        <v>36</v>
      </c>
      <c r="T801" s="36">
        <v>45901</v>
      </c>
      <c r="U801" s="36">
        <v>45902</v>
      </c>
    </row>
    <row r="802" spans="19:21">
      <c r="S802" s="38" t="s">
        <v>36</v>
      </c>
      <c r="T802" s="36">
        <v>45943</v>
      </c>
      <c r="U802" s="36">
        <v>45944</v>
      </c>
    </row>
    <row r="803" spans="19:21">
      <c r="S803" s="38" t="s">
        <v>36</v>
      </c>
      <c r="T803" s="36">
        <v>45972</v>
      </c>
      <c r="U803" s="36">
        <v>45973</v>
      </c>
    </row>
    <row r="804" spans="19:21">
      <c r="S804" s="38" t="s">
        <v>36</v>
      </c>
      <c r="T804" s="36">
        <v>45988</v>
      </c>
      <c r="U804" s="36">
        <v>45985</v>
      </c>
    </row>
    <row r="805" spans="19:21">
      <c r="S805" s="38" t="s">
        <v>36</v>
      </c>
      <c r="T805" s="36">
        <v>46013</v>
      </c>
      <c r="U805" s="36">
        <v>46010</v>
      </c>
    </row>
    <row r="806" spans="19:21">
      <c r="S806" s="38" t="s">
        <v>36</v>
      </c>
      <c r="T806" s="36">
        <v>46014</v>
      </c>
      <c r="U806" s="36">
        <v>46010</v>
      </c>
    </row>
    <row r="807" spans="19:21">
      <c r="S807" s="38" t="s">
        <v>36</v>
      </c>
      <c r="T807" s="36">
        <v>46015</v>
      </c>
      <c r="U807" s="36">
        <v>46010</v>
      </c>
    </row>
    <row r="808" spans="19:21">
      <c r="S808" s="38" t="s">
        <v>36</v>
      </c>
      <c r="T808" s="36">
        <v>46016</v>
      </c>
      <c r="U808" s="36">
        <v>46010</v>
      </c>
    </row>
    <row r="809" spans="19:21">
      <c r="S809" s="38" t="s">
        <v>36</v>
      </c>
      <c r="T809" s="36">
        <v>46017</v>
      </c>
      <c r="U809" s="36">
        <v>46010</v>
      </c>
    </row>
    <row r="810" spans="19:21">
      <c r="S810" s="38" t="s">
        <v>36</v>
      </c>
      <c r="T810" s="36">
        <v>46020</v>
      </c>
      <c r="U810" s="36">
        <v>46027</v>
      </c>
    </row>
    <row r="811" spans="19:21">
      <c r="S811" s="38" t="s">
        <v>36</v>
      </c>
      <c r="T811" s="36">
        <v>46021</v>
      </c>
      <c r="U811" s="36">
        <v>46027</v>
      </c>
    </row>
    <row r="812" spans="19:21">
      <c r="S812" s="38" t="s">
        <v>36</v>
      </c>
      <c r="T812" s="36">
        <v>46022</v>
      </c>
      <c r="U812" s="36">
        <v>46027</v>
      </c>
    </row>
    <row r="813" spans="19:21">
      <c r="S813" s="38" t="s">
        <v>36</v>
      </c>
      <c r="T813" s="36">
        <v>46023</v>
      </c>
      <c r="U813" s="36">
        <v>46027</v>
      </c>
    </row>
    <row r="814" spans="19:21">
      <c r="S814" s="38" t="s">
        <v>36</v>
      </c>
      <c r="T814" s="36">
        <v>46024</v>
      </c>
      <c r="U814" s="36">
        <v>46027</v>
      </c>
    </row>
    <row r="815" spans="19:21">
      <c r="S815" s="38" t="s">
        <v>36</v>
      </c>
      <c r="T815" s="36">
        <v>46041</v>
      </c>
      <c r="U815" s="36">
        <v>46042</v>
      </c>
    </row>
    <row r="816" spans="19:21">
      <c r="S816" s="38" t="s">
        <v>36</v>
      </c>
      <c r="T816" s="36">
        <v>46069</v>
      </c>
      <c r="U816" s="36">
        <v>46070</v>
      </c>
    </row>
    <row r="817" spans="19:21">
      <c r="S817" s="38" t="s">
        <v>36</v>
      </c>
      <c r="T817" s="36">
        <v>46167</v>
      </c>
      <c r="U817" s="36">
        <v>46168</v>
      </c>
    </row>
    <row r="818" spans="19:21">
      <c r="S818" s="38" t="s">
        <v>36</v>
      </c>
      <c r="T818" s="36">
        <v>46192</v>
      </c>
      <c r="U818" s="36">
        <v>46191</v>
      </c>
    </row>
    <row r="819" spans="19:21">
      <c r="S819" s="38" t="s">
        <v>36</v>
      </c>
      <c r="T819" s="36">
        <v>46206</v>
      </c>
      <c r="U819" s="36">
        <v>46205</v>
      </c>
    </row>
    <row r="820" spans="19:21">
      <c r="S820" s="38" t="s">
        <v>36</v>
      </c>
      <c r="T820" s="36">
        <v>46272</v>
      </c>
      <c r="U820" s="36">
        <v>46273</v>
      </c>
    </row>
    <row r="821" spans="19:21">
      <c r="S821" s="38" t="s">
        <v>36</v>
      </c>
      <c r="T821" s="36">
        <v>46307</v>
      </c>
      <c r="U821" s="36">
        <v>46308</v>
      </c>
    </row>
    <row r="822" spans="19:21">
      <c r="S822" s="38" t="s">
        <v>36</v>
      </c>
      <c r="T822" s="36">
        <v>46337</v>
      </c>
      <c r="U822" s="36">
        <v>46338</v>
      </c>
    </row>
    <row r="823" spans="19:21">
      <c r="S823" s="38" t="s">
        <v>36</v>
      </c>
      <c r="T823" s="36">
        <v>46352</v>
      </c>
      <c r="U823" s="36">
        <v>46349</v>
      </c>
    </row>
    <row r="824" spans="19:21">
      <c r="S824" s="38" t="s">
        <v>36</v>
      </c>
      <c r="T824" s="36">
        <v>46377</v>
      </c>
      <c r="U824" s="36">
        <v>46374</v>
      </c>
    </row>
    <row r="825" spans="19:21">
      <c r="S825" s="38" t="s">
        <v>36</v>
      </c>
      <c r="T825" s="36">
        <v>46378</v>
      </c>
      <c r="U825" s="36">
        <v>46374</v>
      </c>
    </row>
    <row r="826" spans="19:21">
      <c r="S826" s="38" t="s">
        <v>36</v>
      </c>
      <c r="T826" s="36">
        <v>46379</v>
      </c>
      <c r="U826" s="36">
        <v>46374</v>
      </c>
    </row>
    <row r="827" spans="19:21">
      <c r="S827" s="38" t="s">
        <v>36</v>
      </c>
      <c r="T827" s="36">
        <v>46380</v>
      </c>
      <c r="U827" s="36">
        <v>46374</v>
      </c>
    </row>
    <row r="828" spans="19:21">
      <c r="S828" s="38" t="s">
        <v>36</v>
      </c>
      <c r="T828" s="36">
        <v>46381</v>
      </c>
      <c r="U828" s="36">
        <v>46374</v>
      </c>
    </row>
    <row r="829" spans="19:21">
      <c r="S829" s="38" t="s">
        <v>36</v>
      </c>
      <c r="T829" s="36">
        <v>46384</v>
      </c>
      <c r="U829" s="36">
        <v>46391</v>
      </c>
    </row>
    <row r="830" spans="19:21">
      <c r="S830" s="38" t="s">
        <v>36</v>
      </c>
      <c r="T830" s="36">
        <v>46385</v>
      </c>
      <c r="U830" s="36">
        <v>46391</v>
      </c>
    </row>
    <row r="831" spans="19:21">
      <c r="S831" s="38" t="s">
        <v>36</v>
      </c>
      <c r="T831" s="36">
        <v>46386</v>
      </c>
      <c r="U831" s="36">
        <v>46391</v>
      </c>
    </row>
    <row r="832" spans="19:21">
      <c r="S832" s="38" t="s">
        <v>36</v>
      </c>
      <c r="T832" s="36">
        <v>46387</v>
      </c>
      <c r="U832" s="36">
        <v>46391</v>
      </c>
    </row>
    <row r="833" spans="19:21">
      <c r="S833" s="38" t="s">
        <v>36</v>
      </c>
      <c r="T833" s="36">
        <v>46388</v>
      </c>
      <c r="U833" s="36">
        <v>46391</v>
      </c>
    </row>
    <row r="834" spans="19:21">
      <c r="S834" s="38" t="s">
        <v>36</v>
      </c>
      <c r="T834" s="36">
        <v>46405</v>
      </c>
      <c r="U834" s="36">
        <v>46406</v>
      </c>
    </row>
    <row r="835" spans="19:21">
      <c r="S835" s="38" t="s">
        <v>36</v>
      </c>
      <c r="T835" s="36">
        <v>46433</v>
      </c>
      <c r="U835" s="36">
        <v>46434</v>
      </c>
    </row>
    <row r="836" spans="19:21">
      <c r="S836" s="38" t="s">
        <v>36</v>
      </c>
      <c r="T836" s="36">
        <v>46538</v>
      </c>
      <c r="U836" s="36">
        <v>46539</v>
      </c>
    </row>
    <row r="837" spans="19:21">
      <c r="S837" s="38" t="s">
        <v>36</v>
      </c>
      <c r="T837" s="36">
        <v>46556</v>
      </c>
      <c r="U837" s="36">
        <v>46555</v>
      </c>
    </row>
    <row r="838" spans="19:21">
      <c r="S838" s="38" t="s">
        <v>36</v>
      </c>
      <c r="T838" s="36">
        <v>46573</v>
      </c>
      <c r="U838" s="36">
        <v>46574</v>
      </c>
    </row>
    <row r="839" spans="19:21">
      <c r="S839" s="38" t="s">
        <v>36</v>
      </c>
      <c r="T839" s="36">
        <v>46636</v>
      </c>
      <c r="U839" s="36">
        <v>46637</v>
      </c>
    </row>
    <row r="840" spans="19:21">
      <c r="S840" s="38" t="s">
        <v>36</v>
      </c>
      <c r="T840" s="36">
        <v>46671</v>
      </c>
      <c r="U840" s="36">
        <v>46672</v>
      </c>
    </row>
    <row r="841" spans="19:21">
      <c r="S841" s="38" t="s">
        <v>36</v>
      </c>
      <c r="T841" s="36">
        <v>46702</v>
      </c>
      <c r="U841" s="36">
        <v>46701</v>
      </c>
    </row>
    <row r="842" spans="19:21">
      <c r="S842" s="38" t="s">
        <v>36</v>
      </c>
      <c r="T842" s="36">
        <v>46716</v>
      </c>
      <c r="U842" s="36">
        <v>46713</v>
      </c>
    </row>
    <row r="843" spans="19:21">
      <c r="S843" s="38" t="s">
        <v>36</v>
      </c>
      <c r="T843" s="36">
        <v>46741</v>
      </c>
      <c r="U843" s="36">
        <v>46738</v>
      </c>
    </row>
    <row r="844" spans="19:21">
      <c r="S844" s="38" t="s">
        <v>36</v>
      </c>
      <c r="T844" s="36">
        <v>46742</v>
      </c>
      <c r="U844" s="36">
        <v>46738</v>
      </c>
    </row>
    <row r="845" spans="19:21">
      <c r="S845" s="38" t="s">
        <v>36</v>
      </c>
      <c r="T845" s="36">
        <v>46743</v>
      </c>
      <c r="U845" s="36">
        <v>46738</v>
      </c>
    </row>
    <row r="846" spans="19:21">
      <c r="S846" s="38" t="s">
        <v>36</v>
      </c>
      <c r="T846" s="36">
        <v>46744</v>
      </c>
      <c r="U846" s="36">
        <v>46738</v>
      </c>
    </row>
    <row r="847" spans="19:21">
      <c r="S847" s="38" t="s">
        <v>36</v>
      </c>
      <c r="T847" s="36">
        <v>46745</v>
      </c>
      <c r="U847" s="36">
        <v>46738</v>
      </c>
    </row>
    <row r="848" spans="19:21">
      <c r="S848" s="38" t="s">
        <v>36</v>
      </c>
      <c r="T848" s="36">
        <v>46748</v>
      </c>
      <c r="U848" s="36">
        <v>46755</v>
      </c>
    </row>
    <row r="849" spans="19:21">
      <c r="S849" s="38" t="s">
        <v>36</v>
      </c>
      <c r="T849" s="36">
        <v>46749</v>
      </c>
      <c r="U849" s="36">
        <v>46755</v>
      </c>
    </row>
    <row r="850" spans="19:21">
      <c r="S850" s="38" t="s">
        <v>36</v>
      </c>
      <c r="T850" s="36">
        <v>46750</v>
      </c>
      <c r="U850" s="36">
        <v>46755</v>
      </c>
    </row>
    <row r="851" spans="19:21">
      <c r="S851" s="38" t="s">
        <v>36</v>
      </c>
      <c r="T851" s="36">
        <v>46751</v>
      </c>
      <c r="U851" s="36">
        <v>46755</v>
      </c>
    </row>
    <row r="852" spans="19:21">
      <c r="S852" s="38" t="s">
        <v>36</v>
      </c>
      <c r="T852" s="36">
        <v>46752</v>
      </c>
      <c r="U852" s="36">
        <v>46755</v>
      </c>
    </row>
    <row r="853" spans="19:21">
      <c r="S853" s="38" t="s">
        <v>36</v>
      </c>
      <c r="T853" s="36">
        <v>46769</v>
      </c>
      <c r="U853" s="36">
        <v>46770</v>
      </c>
    </row>
    <row r="854" spans="19:21">
      <c r="S854" s="38" t="s">
        <v>36</v>
      </c>
      <c r="T854" s="36">
        <v>46804</v>
      </c>
      <c r="U854" s="36">
        <v>46805</v>
      </c>
    </row>
    <row r="855" spans="19:21">
      <c r="S855" s="38" t="s">
        <v>36</v>
      </c>
      <c r="T855" s="36">
        <v>46902</v>
      </c>
      <c r="U855" s="36">
        <v>46903</v>
      </c>
    </row>
    <row r="856" spans="19:21">
      <c r="S856" s="38" t="s">
        <v>36</v>
      </c>
      <c r="T856" s="36">
        <v>46923</v>
      </c>
      <c r="U856" s="36">
        <v>46924</v>
      </c>
    </row>
    <row r="857" spans="19:21">
      <c r="S857" s="38" t="s">
        <v>36</v>
      </c>
      <c r="T857" s="36">
        <v>46938</v>
      </c>
      <c r="U857" s="36">
        <v>46939</v>
      </c>
    </row>
    <row r="858" spans="19:21">
      <c r="S858" s="38" t="s">
        <v>36</v>
      </c>
      <c r="T858" s="36">
        <v>47000</v>
      </c>
      <c r="U858" s="36">
        <v>47001</v>
      </c>
    </row>
    <row r="859" spans="19:21">
      <c r="S859" s="38" t="s">
        <v>36</v>
      </c>
      <c r="T859" s="36">
        <v>47035</v>
      </c>
      <c r="U859" s="36">
        <v>47036</v>
      </c>
    </row>
    <row r="860" spans="19:21">
      <c r="S860" s="38" t="s">
        <v>36</v>
      </c>
      <c r="T860" s="36">
        <v>47067</v>
      </c>
      <c r="U860" s="36">
        <v>47066</v>
      </c>
    </row>
    <row r="861" spans="19:21">
      <c r="S861" s="38" t="s">
        <v>36</v>
      </c>
      <c r="T861" s="36">
        <v>47080</v>
      </c>
      <c r="U861" s="36">
        <v>47077</v>
      </c>
    </row>
    <row r="862" spans="19:21">
      <c r="S862" s="38" t="s">
        <v>36</v>
      </c>
      <c r="T862" s="36">
        <v>47112</v>
      </c>
      <c r="U862" s="36">
        <v>47109</v>
      </c>
    </row>
    <row r="863" spans="19:21">
      <c r="S863" s="38" t="s">
        <v>36</v>
      </c>
      <c r="T863" s="36">
        <v>47113</v>
      </c>
      <c r="U863" s="36">
        <v>47109</v>
      </c>
    </row>
    <row r="864" spans="19:21">
      <c r="S864" s="38" t="s">
        <v>36</v>
      </c>
      <c r="T864" s="36">
        <v>47114</v>
      </c>
      <c r="U864" s="36">
        <v>47109</v>
      </c>
    </row>
    <row r="865" spans="19:21">
      <c r="S865" s="38" t="s">
        <v>36</v>
      </c>
      <c r="T865" s="36">
        <v>47115</v>
      </c>
      <c r="U865" s="36">
        <v>47109</v>
      </c>
    </row>
    <row r="866" spans="19:21">
      <c r="S866" s="38" t="s">
        <v>36</v>
      </c>
      <c r="T866" s="36">
        <v>47116</v>
      </c>
      <c r="U866" s="36">
        <v>47109</v>
      </c>
    </row>
    <row r="867" spans="19:21">
      <c r="S867" s="38" t="s">
        <v>36</v>
      </c>
      <c r="T867" s="36">
        <v>47119</v>
      </c>
      <c r="U867" s="36">
        <v>47126</v>
      </c>
    </row>
    <row r="868" spans="19:21">
      <c r="S868" s="38" t="s">
        <v>36</v>
      </c>
      <c r="T868" s="36">
        <v>47120</v>
      </c>
      <c r="U868" s="36">
        <v>47126</v>
      </c>
    </row>
    <row r="869" spans="19:21">
      <c r="S869" s="38" t="s">
        <v>36</v>
      </c>
      <c r="T869" s="36">
        <v>47121</v>
      </c>
      <c r="U869" s="36">
        <v>47126</v>
      </c>
    </row>
    <row r="870" spans="19:21">
      <c r="S870" s="38" t="s">
        <v>36</v>
      </c>
      <c r="T870" s="36">
        <v>47122</v>
      </c>
      <c r="U870" s="36">
        <v>47126</v>
      </c>
    </row>
    <row r="871" spans="19:21">
      <c r="S871" s="38" t="s">
        <v>36</v>
      </c>
      <c r="T871" s="36">
        <v>47123</v>
      </c>
      <c r="U871" s="36">
        <v>47126</v>
      </c>
    </row>
    <row r="872" spans="19:21">
      <c r="S872" s="38" t="s">
        <v>36</v>
      </c>
      <c r="T872" s="36">
        <v>47133</v>
      </c>
      <c r="U872" s="36">
        <v>47134</v>
      </c>
    </row>
    <row r="873" spans="19:21">
      <c r="S873" s="38" t="s">
        <v>36</v>
      </c>
      <c r="T873" s="36">
        <v>47168</v>
      </c>
      <c r="U873" s="36">
        <v>47169</v>
      </c>
    </row>
    <row r="874" spans="19:21">
      <c r="S874" s="38" t="s">
        <v>36</v>
      </c>
      <c r="T874" s="36">
        <v>47266</v>
      </c>
      <c r="U874" s="36">
        <v>47267</v>
      </c>
    </row>
    <row r="875" spans="19:21">
      <c r="S875" s="38" t="s">
        <v>36</v>
      </c>
      <c r="T875" s="36">
        <v>47288</v>
      </c>
      <c r="U875" s="36">
        <v>47289</v>
      </c>
    </row>
    <row r="876" spans="19:21">
      <c r="S876" s="38" t="s">
        <v>36</v>
      </c>
      <c r="T876" s="36">
        <v>47303</v>
      </c>
      <c r="U876" s="36">
        <v>47304</v>
      </c>
    </row>
    <row r="877" spans="19:21">
      <c r="S877" s="38" t="s">
        <v>36</v>
      </c>
      <c r="T877" s="36">
        <v>47364</v>
      </c>
      <c r="U877" s="36">
        <v>47365</v>
      </c>
    </row>
    <row r="878" spans="19:21">
      <c r="S878" s="38" t="s">
        <v>36</v>
      </c>
      <c r="T878" s="36">
        <v>47399</v>
      </c>
      <c r="U878" s="36">
        <v>47400</v>
      </c>
    </row>
    <row r="879" spans="19:21">
      <c r="S879" s="38" t="s">
        <v>36</v>
      </c>
      <c r="T879" s="36">
        <v>47434</v>
      </c>
      <c r="U879" s="36">
        <v>47435</v>
      </c>
    </row>
    <row r="880" spans="19:21">
      <c r="S880" s="38" t="s">
        <v>36</v>
      </c>
      <c r="T880" s="36">
        <v>47444</v>
      </c>
      <c r="U880" s="36">
        <v>47441</v>
      </c>
    </row>
    <row r="881" spans="19:21">
      <c r="S881" s="38" t="s">
        <v>36</v>
      </c>
      <c r="T881" s="36">
        <v>47476</v>
      </c>
      <c r="U881" s="36">
        <v>47473</v>
      </c>
    </row>
    <row r="882" spans="19:21">
      <c r="S882" s="38" t="s">
        <v>36</v>
      </c>
      <c r="T882" s="36">
        <v>47477</v>
      </c>
      <c r="U882" s="36">
        <v>47473</v>
      </c>
    </row>
    <row r="883" spans="19:21">
      <c r="S883" s="38" t="s">
        <v>36</v>
      </c>
      <c r="T883" s="36">
        <v>47478</v>
      </c>
      <c r="U883" s="36">
        <v>47473</v>
      </c>
    </row>
    <row r="884" spans="19:21">
      <c r="S884" s="38" t="s">
        <v>36</v>
      </c>
      <c r="T884" s="36">
        <v>47479</v>
      </c>
      <c r="U884" s="36">
        <v>47473</v>
      </c>
    </row>
    <row r="885" spans="19:21">
      <c r="S885" s="38" t="s">
        <v>36</v>
      </c>
      <c r="T885" s="36">
        <v>47480</v>
      </c>
      <c r="U885" s="36">
        <v>47473</v>
      </c>
    </row>
    <row r="886" spans="19:21">
      <c r="S886" s="38" t="s">
        <v>36</v>
      </c>
      <c r="T886" s="36">
        <v>47483</v>
      </c>
      <c r="U886" s="36">
        <v>47490</v>
      </c>
    </row>
    <row r="887" spans="19:21">
      <c r="S887" s="38" t="s">
        <v>36</v>
      </c>
      <c r="T887" s="36">
        <v>47484</v>
      </c>
      <c r="U887" s="36">
        <v>47490</v>
      </c>
    </row>
    <row r="888" spans="19:21">
      <c r="S888" s="38" t="s">
        <v>36</v>
      </c>
      <c r="T888" s="36">
        <v>47485</v>
      </c>
      <c r="U888" s="36">
        <v>47490</v>
      </c>
    </row>
    <row r="889" spans="19:21">
      <c r="S889" s="38" t="s">
        <v>36</v>
      </c>
      <c r="T889" s="36">
        <v>47486</v>
      </c>
      <c r="U889" s="36">
        <v>47490</v>
      </c>
    </row>
    <row r="890" spans="19:21">
      <c r="S890" s="38" t="s">
        <v>36</v>
      </c>
      <c r="T890" s="36">
        <v>47487</v>
      </c>
      <c r="U890" s="36">
        <v>47490</v>
      </c>
    </row>
    <row r="891" spans="19:21">
      <c r="S891" s="38" t="s">
        <v>36</v>
      </c>
      <c r="T891" s="36">
        <v>47504</v>
      </c>
      <c r="U891" s="36">
        <v>47505</v>
      </c>
    </row>
    <row r="892" spans="19:21">
      <c r="S892" s="38" t="s">
        <v>36</v>
      </c>
      <c r="T892" s="36">
        <v>47532</v>
      </c>
      <c r="U892" s="36">
        <v>47533</v>
      </c>
    </row>
    <row r="893" spans="19:21">
      <c r="S893" s="38" t="s">
        <v>36</v>
      </c>
      <c r="T893" s="36">
        <v>47630</v>
      </c>
      <c r="U893" s="36">
        <v>47631</v>
      </c>
    </row>
    <row r="894" spans="19:21">
      <c r="S894" s="38" t="s">
        <v>36</v>
      </c>
      <c r="T894" s="36">
        <v>47653</v>
      </c>
      <c r="U894" s="36">
        <v>47652</v>
      </c>
    </row>
    <row r="895" spans="19:21">
      <c r="S895" s="38" t="s">
        <v>36</v>
      </c>
      <c r="T895" s="36">
        <v>47668</v>
      </c>
      <c r="U895" s="36">
        <v>47667</v>
      </c>
    </row>
    <row r="896" spans="19:21">
      <c r="S896" s="38" t="s">
        <v>36</v>
      </c>
      <c r="T896" s="36">
        <v>47728</v>
      </c>
      <c r="U896" s="36">
        <v>47729</v>
      </c>
    </row>
    <row r="897" spans="19:21">
      <c r="S897" s="38" t="s">
        <v>36</v>
      </c>
      <c r="T897" s="36">
        <v>47801</v>
      </c>
      <c r="U897" s="36">
        <v>47800</v>
      </c>
    </row>
    <row r="898" spans="19:21">
      <c r="S898" s="38" t="s">
        <v>36</v>
      </c>
      <c r="T898" s="36">
        <v>47798</v>
      </c>
      <c r="U898" s="36">
        <v>47799</v>
      </c>
    </row>
    <row r="899" spans="19:21">
      <c r="S899" s="38" t="s">
        <v>36</v>
      </c>
      <c r="T899" s="36">
        <v>47815</v>
      </c>
      <c r="U899" s="36">
        <v>47812</v>
      </c>
    </row>
    <row r="900" spans="19:21">
      <c r="S900" s="38" t="s">
        <v>36</v>
      </c>
      <c r="T900" s="36">
        <v>47840</v>
      </c>
      <c r="U900" s="36">
        <v>47837</v>
      </c>
    </row>
    <row r="901" spans="19:21">
      <c r="S901" s="38" t="s">
        <v>36</v>
      </c>
      <c r="T901" s="36">
        <v>47841</v>
      </c>
      <c r="U901" s="36">
        <v>47837</v>
      </c>
    </row>
    <row r="902" spans="19:21">
      <c r="S902" s="38" t="s">
        <v>36</v>
      </c>
      <c r="T902" s="36">
        <v>47842</v>
      </c>
      <c r="U902" s="36">
        <v>47837</v>
      </c>
    </row>
  </sheetData>
  <sheetProtection algorithmName="SHA-512" hashValue="YyH6EXDZSRr3B9Nr8FIDj2e4/2k1tASYp/hUjPz0LkmHEItEMB6ARUCKezXIxeme5FRcxPkbXRAnFz3HFG5BEw==" saltValue="0ngR0AB30YR3c2dXIKSvhw==" spinCount="100000" sheet="1" objects="1" scenarios="1"/>
  <dataConsolidate/>
  <mergeCells count="9">
    <mergeCell ref="H11:J35"/>
    <mergeCell ref="D2:F2"/>
    <mergeCell ref="D34:F35"/>
    <mergeCell ref="C65:F65"/>
    <mergeCell ref="C36:F36"/>
    <mergeCell ref="E40:F40"/>
    <mergeCell ref="C37:F37"/>
    <mergeCell ref="C38:F38"/>
    <mergeCell ref="C39:F39"/>
  </mergeCells>
  <conditionalFormatting sqref="N41:N64">
    <cfRule type="expression" dxfId="1" priority="4" stopIfTrue="1">
      <formula>M41=0</formula>
    </cfRule>
  </conditionalFormatting>
  <conditionalFormatting sqref="F41:F64 Q41:Q64">
    <cfRule type="expression" dxfId="0" priority="3" stopIfTrue="1">
      <formula>C41=0</formula>
    </cfRule>
  </conditionalFormatting>
  <dataValidations count="3">
    <dataValidation type="list" allowBlank="1" showInputMessage="1" showErrorMessage="1" errorTitle="Error" error="Must select from list!_x000a_Hit Esc" sqref="F11" xr:uid="{00000000-0002-0000-0000-000000000000}">
      <formula1>lt_pathways</formula1>
    </dataValidation>
    <dataValidation type="list" allowBlank="1" showInputMessage="1" showErrorMessage="1" errorTitle="Error" error="Must select from list!_x000a_Hit Esc_x000a_" sqref="F13" xr:uid="{00000000-0002-0000-0000-000001000000}">
      <formula1>lt_event</formula1>
    </dataValidation>
    <dataValidation type="date" allowBlank="1" showInputMessage="1" showErrorMessage="1" errorTitle="Error" error="Must enter date in dd/mm/yyyy format!_x000a_Hit Esc and try again_x000a__x000a_" sqref="F16" xr:uid="{00000000-0002-0000-0000-000002000000}">
      <formula1>1</formula1>
      <formula2>73051</formula2>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Must select from list!_x000a_Hit Esc" xr:uid="{00000000-0002-0000-0000-000003000000}">
          <x14:formula1>
            <xm:f>Hidden!$F$3:$F$6</xm:f>
          </x14:formula1>
          <xm:sqref>F14</xm:sqref>
        </x14:dataValidation>
        <x14:dataValidation type="list" allowBlank="1" showInputMessage="1" showErrorMessage="1" errorTitle="Error" error="Must select from list!_x000a_Hit Esc" xr:uid="{00000000-0002-0000-0000-000004000000}">
          <x14:formula1>
            <xm:f>Hidden!$H$3:$H$5</xm:f>
          </x14:formula1>
          <xm:sqref>F15</xm:sqref>
        </x14:dataValidation>
        <x14:dataValidation type="list" allowBlank="1" showInputMessage="1" showErrorMessage="1" errorTitle="Error" error="Must select from list!_x000a_Hit Esc" xr:uid="{3F8607F5-215D-414C-9571-A59858FAA71B}">
          <x14:formula1>
            <xm:f>Hidden!$AL$3:$AL$5</xm:f>
          </x14:formula1>
          <xm:sqref>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M434"/>
  <sheetViews>
    <sheetView topLeftCell="Z1" zoomScale="55" zoomScaleNormal="55" workbookViewId="0">
      <selection activeCell="AM19" sqref="AM19"/>
    </sheetView>
  </sheetViews>
  <sheetFormatPr defaultRowHeight="14.45"/>
  <cols>
    <col min="2" max="2" width="138" customWidth="1"/>
    <col min="3" max="3" width="15" bestFit="1" customWidth="1"/>
    <col min="4" max="4" width="14.42578125" bestFit="1" customWidth="1"/>
    <col min="5" max="5" width="12.42578125" customWidth="1"/>
    <col min="6" max="6" width="12.5703125" customWidth="1"/>
    <col min="10" max="10" width="54.7109375" bestFit="1" customWidth="1"/>
    <col min="12" max="12" width="64.28515625" bestFit="1" customWidth="1"/>
    <col min="14" max="14" width="55.85546875" bestFit="1" customWidth="1"/>
    <col min="16" max="16" width="55.85546875" bestFit="1" customWidth="1"/>
    <col min="18" max="18" width="88.5703125" bestFit="1" customWidth="1"/>
    <col min="20" max="20" width="48.7109375" customWidth="1"/>
    <col min="21" max="21" width="13.5703125" customWidth="1"/>
    <col min="22" max="22" width="83.140625" customWidth="1"/>
    <col min="23" max="23" width="5.140625" bestFit="1" customWidth="1"/>
    <col min="24" max="24" width="218.5703125" bestFit="1" customWidth="1"/>
    <col min="25" max="25" width="3.7109375" bestFit="1" customWidth="1"/>
    <col min="26" max="26" width="39.85546875" customWidth="1"/>
    <col min="27" max="27" width="5.7109375" bestFit="1" customWidth="1"/>
    <col min="30" max="30" width="84.42578125" bestFit="1" customWidth="1"/>
    <col min="31" max="31" width="62.7109375" bestFit="1" customWidth="1"/>
    <col min="33" max="33" width="48.42578125" bestFit="1" customWidth="1"/>
    <col min="38" max="38" width="8.42578125" customWidth="1"/>
  </cols>
  <sheetData>
    <row r="1" spans="2:39">
      <c r="AE1" t="s">
        <v>37</v>
      </c>
      <c r="AF1" t="s">
        <v>38</v>
      </c>
      <c r="AG1" t="s">
        <v>39</v>
      </c>
      <c r="AK1" s="31"/>
    </row>
    <row r="2" spans="2:39" ht="16.5" customHeight="1">
      <c r="B2" t="s">
        <v>40</v>
      </c>
      <c r="H2" s="1"/>
      <c r="J2" s="3" t="s">
        <v>41</v>
      </c>
      <c r="L2" s="3" t="s">
        <v>42</v>
      </c>
      <c r="N2" s="3" t="s">
        <v>43</v>
      </c>
      <c r="P2" s="3" t="s">
        <v>44</v>
      </c>
      <c r="R2" s="3" t="s">
        <v>45</v>
      </c>
      <c r="T2" s="3" t="s">
        <v>46</v>
      </c>
      <c r="V2" t="s">
        <v>4</v>
      </c>
      <c r="AE2">
        <f t="array" ref="AE2">LEN(AE3&amp;AE4&amp;AE5)+3+4+MAX(LEN(AJ3:AJ16))+MAX(LEN(AH3:AH7))+23</f>
        <v>173</v>
      </c>
      <c r="AF2">
        <f>(255-AE2)/(COUNTA(AD13:AD16)+COUNTA(AD6:AD7))</f>
        <v>13.666666666666666</v>
      </c>
      <c r="AG2">
        <f ca="1">LEN(AE3&amp;AE4&amp;AE6&amp;AE7&amp;AE8&amp;AE9&amp;AE10&amp;AE11&amp;AE12&amp;AE13&amp;AE14&amp;AE15&amp;AE16)</f>
        <v>107</v>
      </c>
      <c r="AK2" t="str">
        <f ca="1">"mailto:" &amp; SUBSTITUTE(AE3,"&amp;","n") &amp; "?" &amp; "subject=" &amp; SUBSTITUTE(AE4,"&amp;","n") &amp; "&amp;body=" &amp; SUBSTITUTE(AE6,"&amp;","n") &amp; " (" &amp; SUBSTITUTE(AE7,"&amp;","n") &amp; ")%0d%0a" &amp; SUBSTITUTE(AE8,"&amp;","n") &amp; ": " &amp; SUBSTITUTE(AE9,"&amp;","n") &amp; " (" &amp; SUBSTITUTE(AE10,"&amp;","n") &amp; " - " &amp; SUBSTITUTE(AE11,"&amp;","n") &amp; ")%0d%0a" &amp; SUBSTITUTE(AE12,"&amp;","n") &amp; "%0d%0a" &amp; SUBSTITUTE(AE13,"&amp;","n") &amp; "%0d%0a" &amp; SUBSTITUTE(AE14,"&amp;","n") &amp; "%0d%0a" &amp; SUBSTITUTE(AE15,"&amp;","n") &amp; "%0d%0a" &amp; SUBSTITUTE(AE16,"&amp;","n")</f>
        <v>mailto:usarmy.belvoir.hqda-asa-fm.list.dasa-ce-crb-office@army.mil?subject=Notification of Upcoming Estimate&amp;body=0 (0)%0d%0a:  (0 - 0)%0d%0a01/00/00%0d%0a%0d%0a0%0d%0a0%0d%0a0</v>
      </c>
    </row>
    <row r="3" spans="2:39" ht="16.5" customHeight="1">
      <c r="B3" t="s">
        <v>47</v>
      </c>
      <c r="C3">
        <v>3</v>
      </c>
      <c r="D3" s="1"/>
      <c r="F3" t="s">
        <v>48</v>
      </c>
      <c r="H3" s="1" t="s">
        <v>49</v>
      </c>
      <c r="I3">
        <v>3</v>
      </c>
      <c r="J3">
        <v>3</v>
      </c>
      <c r="K3">
        <v>4</v>
      </c>
      <c r="L3">
        <v>5</v>
      </c>
      <c r="M3">
        <v>6</v>
      </c>
      <c r="N3">
        <v>7</v>
      </c>
      <c r="O3">
        <v>8</v>
      </c>
      <c r="P3">
        <v>9</v>
      </c>
      <c r="Q3">
        <v>10</v>
      </c>
      <c r="R3">
        <v>21</v>
      </c>
      <c r="S3">
        <v>22</v>
      </c>
      <c r="T3">
        <v>23</v>
      </c>
      <c r="U3">
        <v>24</v>
      </c>
      <c r="V3">
        <v>30</v>
      </c>
      <c r="W3">
        <v>31</v>
      </c>
      <c r="X3">
        <v>32</v>
      </c>
      <c r="Y3">
        <v>33</v>
      </c>
      <c r="Z3">
        <v>40</v>
      </c>
      <c r="AA3">
        <v>41</v>
      </c>
      <c r="AD3" s="1" t="s">
        <v>50</v>
      </c>
      <c r="AE3" t="s">
        <v>51</v>
      </c>
      <c r="AG3" t="str">
        <f ca="1">OFFSET($D$26,0,ROW()-3)</f>
        <v>Major Capability Acquisition (MCA; DoDI 5000.85)</v>
      </c>
      <c r="AH3" t="s">
        <v>52</v>
      </c>
      <c r="AI3" t="str">
        <f>D27</f>
        <v>Milestone A (MS A)</v>
      </c>
      <c r="AJ3" t="s">
        <v>53</v>
      </c>
      <c r="AK3">
        <f ca="1">LEN(AK2)</f>
        <v>176</v>
      </c>
      <c r="AL3" t="str">
        <f>IF(Pathway="Software Acquisition (SWP; DoDI 5000.87)",AM3,"")</f>
        <v/>
      </c>
      <c r="AM3" t="s">
        <v>54</v>
      </c>
    </row>
    <row r="4" spans="2:39" ht="16.5" customHeight="1">
      <c r="B4" t="s">
        <v>55</v>
      </c>
      <c r="C4">
        <v>3</v>
      </c>
      <c r="D4" s="1"/>
      <c r="F4" t="s">
        <v>56</v>
      </c>
      <c r="H4" s="1" t="s">
        <v>57</v>
      </c>
      <c r="I4">
        <v>1</v>
      </c>
      <c r="J4" s="2" t="s">
        <v>58</v>
      </c>
      <c r="L4" s="2" t="s">
        <v>59</v>
      </c>
      <c r="N4" t="s">
        <v>60</v>
      </c>
      <c r="O4" t="s">
        <v>61</v>
      </c>
      <c r="P4" t="s">
        <v>62</v>
      </c>
      <c r="Q4" t="s">
        <v>61</v>
      </c>
      <c r="R4" s="2" t="s">
        <v>63</v>
      </c>
      <c r="T4" s="2" t="s">
        <v>64</v>
      </c>
      <c r="V4" s="2" t="s">
        <v>65</v>
      </c>
      <c r="W4" s="2"/>
      <c r="X4" s="2" t="s">
        <v>66</v>
      </c>
      <c r="Z4" s="2" t="s">
        <v>67</v>
      </c>
      <c r="AD4" s="1" t="s">
        <v>68</v>
      </c>
      <c r="AE4" t="s">
        <v>69</v>
      </c>
      <c r="AG4" t="str">
        <f ca="1">OFFSET($D$26,0,ROW()-3)</f>
        <v>Defense Business System (DBS; DoDI 5000.75)</v>
      </c>
      <c r="AH4" t="s">
        <v>70</v>
      </c>
      <c r="AI4" t="str">
        <f t="shared" ref="AI4:AI9" si="0">D28</f>
        <v>Request for Proposal (RFP) Release</v>
      </c>
      <c r="AJ4" t="s">
        <v>71</v>
      </c>
      <c r="AK4" s="31" t="str">
        <f ca="1">HYPERLINK(IF(AK3&gt;255,LEFT(AK2,255),AK2),AE5)</f>
        <v>CLICK To Email
MS OUTLOOK Must be Open</v>
      </c>
      <c r="AL4" t="str">
        <f>IF(Pathway="Software Acquisition (SWP; DoDI 5000.87)",AM4,"")</f>
        <v/>
      </c>
      <c r="AM4" t="s">
        <v>72</v>
      </c>
    </row>
    <row r="5" spans="2:39" ht="16.5" customHeight="1">
      <c r="B5" t="s">
        <v>73</v>
      </c>
      <c r="C5">
        <v>3</v>
      </c>
      <c r="D5" s="1"/>
      <c r="F5" t="s">
        <v>74</v>
      </c>
      <c r="H5" s="1" t="s">
        <v>75</v>
      </c>
      <c r="J5" t="s">
        <v>76</v>
      </c>
      <c r="K5" t="s">
        <v>61</v>
      </c>
      <c r="L5" t="s">
        <v>76</v>
      </c>
      <c r="M5" t="s">
        <v>61</v>
      </c>
      <c r="N5" t="s">
        <v>77</v>
      </c>
      <c r="O5" t="s">
        <v>61</v>
      </c>
      <c r="P5" t="s">
        <v>77</v>
      </c>
      <c r="Q5" t="s">
        <v>61</v>
      </c>
      <c r="R5" t="s">
        <v>78</v>
      </c>
      <c r="S5" t="s">
        <v>61</v>
      </c>
      <c r="T5" t="s">
        <v>78</v>
      </c>
      <c r="U5" t="s">
        <v>61</v>
      </c>
      <c r="V5" t="s">
        <v>79</v>
      </c>
      <c r="X5" t="s">
        <v>80</v>
      </c>
      <c r="Y5" t="s">
        <v>61</v>
      </c>
      <c r="Z5" t="s">
        <v>81</v>
      </c>
      <c r="AD5" s="1" t="s">
        <v>82</v>
      </c>
      <c r="AE5" t="str">
        <f>"CLICK To Email"&amp;CHAR(10)&amp;"MS OUTLOOK Must be Open"</f>
        <v>CLICK To Email
MS OUTLOOK Must be Open</v>
      </c>
      <c r="AG5" t="str">
        <f t="shared" ref="AG5:AG7" ca="1" si="1">OFFSET($D$26,0,ROW()-3)</f>
        <v>Middle Tier Acquisition Rapid Prototyping (MTA RP; DoDI 5000.80)</v>
      </c>
      <c r="AH5" t="s">
        <v>83</v>
      </c>
      <c r="AI5" t="str">
        <f t="shared" si="0"/>
        <v>Milestone B (MS B)</v>
      </c>
      <c r="AJ5" t="s">
        <v>84</v>
      </c>
      <c r="AL5" t="str">
        <f>IF(Pathway="Software Acquisition (SWP; DoDI 5000.87)",AM5,"")</f>
        <v/>
      </c>
      <c r="AM5" t="s">
        <v>85</v>
      </c>
    </row>
    <row r="6" spans="2:39" ht="16.5" customHeight="1">
      <c r="B6" t="s">
        <v>86</v>
      </c>
      <c r="C6">
        <v>3</v>
      </c>
      <c r="D6" s="1"/>
      <c r="F6" t="s">
        <v>87</v>
      </c>
      <c r="J6" s="2" t="s">
        <v>88</v>
      </c>
      <c r="L6" s="2" t="s">
        <v>88</v>
      </c>
      <c r="N6" s="2" t="s">
        <v>89</v>
      </c>
      <c r="P6" s="2" t="s">
        <v>89</v>
      </c>
      <c r="R6" t="s">
        <v>90</v>
      </c>
      <c r="S6" t="s">
        <v>61</v>
      </c>
      <c r="T6" t="s">
        <v>90</v>
      </c>
      <c r="U6" t="s">
        <v>61</v>
      </c>
      <c r="V6" s="10" t="s">
        <v>91</v>
      </c>
      <c r="W6" s="10" t="s">
        <v>61</v>
      </c>
      <c r="Z6" t="s">
        <v>92</v>
      </c>
      <c r="AD6" t="s">
        <v>93</v>
      </c>
      <c r="AE6">
        <f>IFERROR(IF(LEN(Planner!F9)&gt;ROUNDDOWN($AF$2,0),LEFT(Planner!F9,ROUNDDOWN($AF$2,0)),Planner!F9),"")</f>
        <v>0</v>
      </c>
      <c r="AG6" t="str">
        <f t="shared" ca="1" si="1"/>
        <v>Middle Tier Acquisition Rapid Fielding (MTA RF; DoDI 5000.80)</v>
      </c>
      <c r="AH6" t="s">
        <v>94</v>
      </c>
      <c r="AI6" t="str">
        <f t="shared" si="0"/>
        <v>Milestone C (MS C)</v>
      </c>
      <c r="AJ6" t="s">
        <v>95</v>
      </c>
    </row>
    <row r="7" spans="2:39" ht="16.5" customHeight="1">
      <c r="B7" t="s">
        <v>96</v>
      </c>
      <c r="C7">
        <v>3</v>
      </c>
      <c r="D7" s="1"/>
      <c r="J7" t="s">
        <v>97</v>
      </c>
      <c r="K7">
        <v>-246</v>
      </c>
      <c r="L7" t="s">
        <v>97</v>
      </c>
      <c r="M7">
        <v>-246</v>
      </c>
      <c r="N7" t="s">
        <v>97</v>
      </c>
      <c r="O7">
        <v>-195</v>
      </c>
      <c r="P7" t="s">
        <v>97</v>
      </c>
      <c r="Q7">
        <v>-195</v>
      </c>
      <c r="R7" t="s">
        <v>98</v>
      </c>
      <c r="S7">
        <v>-120</v>
      </c>
      <c r="T7" t="s">
        <v>98</v>
      </c>
      <c r="U7">
        <v>-120</v>
      </c>
      <c r="V7" s="5" t="s">
        <v>99</v>
      </c>
      <c r="W7">
        <v>-210</v>
      </c>
      <c r="X7" t="s">
        <v>100</v>
      </c>
      <c r="Y7" s="23">
        <v>0</v>
      </c>
      <c r="Z7" t="s">
        <v>101</v>
      </c>
      <c r="AA7" s="32">
        <v>-245</v>
      </c>
      <c r="AD7" t="s">
        <v>102</v>
      </c>
      <c r="AE7">
        <f>IFERROR(IF(LEN(Planner!F10)&gt;ROUNDDOWN($AF$2,0),LEFT(Planner!F10,ROUNDDOWN($AF$2,0)),Planner!F10),"")</f>
        <v>0</v>
      </c>
      <c r="AG7" t="str">
        <f t="shared" ca="1" si="1"/>
        <v>Software Acquisition (SWP; DoDI 5000.87)</v>
      </c>
      <c r="AH7" t="s">
        <v>4</v>
      </c>
      <c r="AI7" t="str">
        <f t="shared" si="0"/>
        <v>Full Rate Production (FRP)</v>
      </c>
      <c r="AJ7" t="s">
        <v>103</v>
      </c>
    </row>
    <row r="8" spans="2:39" ht="16.5" customHeight="1">
      <c r="B8" t="s">
        <v>104</v>
      </c>
      <c r="C8">
        <v>7</v>
      </c>
      <c r="D8" s="1"/>
      <c r="J8" t="s">
        <v>105</v>
      </c>
      <c r="K8">
        <v>-231</v>
      </c>
      <c r="L8" t="s">
        <v>105</v>
      </c>
      <c r="M8">
        <v>-231</v>
      </c>
      <c r="N8" t="s">
        <v>106</v>
      </c>
      <c r="O8">
        <v>-180</v>
      </c>
      <c r="P8" t="s">
        <v>106</v>
      </c>
      <c r="Q8">
        <v>-180</v>
      </c>
      <c r="R8" t="s">
        <v>107</v>
      </c>
      <c r="S8">
        <v>-115</v>
      </c>
      <c r="T8" t="s">
        <v>107</v>
      </c>
      <c r="U8">
        <v>-115</v>
      </c>
      <c r="V8" s="6" t="s">
        <v>108</v>
      </c>
      <c r="W8">
        <v>-205</v>
      </c>
      <c r="X8" t="s">
        <v>109</v>
      </c>
      <c r="Y8" s="24">
        <v>10</v>
      </c>
      <c r="Z8" t="s">
        <v>110</v>
      </c>
      <c r="AA8" s="32">
        <v>-235</v>
      </c>
      <c r="AD8" s="1" t="s">
        <v>111</v>
      </c>
      <c r="AE8" t="str">
        <f ca="1">IFERROR(INDEX(AH3:AH7,MATCH(Planner!F11,AG3:AG7,0)),"")</f>
        <v/>
      </c>
      <c r="AI8" t="str">
        <f t="shared" si="0"/>
        <v>Re-Baseline</v>
      </c>
      <c r="AJ8" t="s">
        <v>112</v>
      </c>
    </row>
    <row r="9" spans="2:39" ht="16.5" customHeight="1">
      <c r="B9" t="s">
        <v>113</v>
      </c>
      <c r="C9">
        <v>40</v>
      </c>
      <c r="D9" s="1"/>
      <c r="J9" t="s">
        <v>106</v>
      </c>
      <c r="K9">
        <v>-222</v>
      </c>
      <c r="L9" t="s">
        <v>106</v>
      </c>
      <c r="M9">
        <v>-222</v>
      </c>
      <c r="N9" t="s">
        <v>114</v>
      </c>
      <c r="O9">
        <v>-130</v>
      </c>
      <c r="P9" t="s">
        <v>114</v>
      </c>
      <c r="Q9">
        <v>-130</v>
      </c>
      <c r="R9" t="s">
        <v>115</v>
      </c>
      <c r="S9">
        <v>-110</v>
      </c>
      <c r="T9" t="s">
        <v>115</v>
      </c>
      <c r="U9">
        <v>-110</v>
      </c>
      <c r="V9" s="5" t="s">
        <v>116</v>
      </c>
      <c r="W9">
        <v>-180</v>
      </c>
      <c r="X9" t="s">
        <v>117</v>
      </c>
      <c r="Y9" s="25">
        <v>20</v>
      </c>
      <c r="Z9" t="s">
        <v>118</v>
      </c>
      <c r="AA9" s="32">
        <v>-220</v>
      </c>
      <c r="AD9" s="1" t="s">
        <v>119</v>
      </c>
      <c r="AE9" t="str">
        <f>IFERROR(INDEX(AJ3:AJ16,MATCH(Planner!F13,AI3:AI16,0)),"")</f>
        <v/>
      </c>
      <c r="AI9" t="str">
        <f t="shared" si="0"/>
        <v>Operational Sustainment Review (OSR)</v>
      </c>
      <c r="AJ9" t="s">
        <v>120</v>
      </c>
    </row>
    <row r="10" spans="2:39" ht="16.5" customHeight="1">
      <c r="B10" t="s">
        <v>121</v>
      </c>
      <c r="C10">
        <v>5</v>
      </c>
      <c r="D10" s="1"/>
      <c r="J10" t="s">
        <v>122</v>
      </c>
      <c r="K10">
        <v>-201</v>
      </c>
      <c r="L10" t="s">
        <v>122</v>
      </c>
      <c r="M10">
        <v>-201</v>
      </c>
      <c r="N10" t="s">
        <v>123</v>
      </c>
      <c r="O10">
        <v>-90</v>
      </c>
      <c r="P10" t="s">
        <v>123</v>
      </c>
      <c r="Q10">
        <v>-90</v>
      </c>
      <c r="R10" t="s">
        <v>124</v>
      </c>
      <c r="S10">
        <v>-105</v>
      </c>
      <c r="T10" t="s">
        <v>124</v>
      </c>
      <c r="U10">
        <v>-105</v>
      </c>
      <c r="V10" s="6" t="s">
        <v>125</v>
      </c>
      <c r="W10">
        <v>-165</v>
      </c>
      <c r="X10" t="s">
        <v>126</v>
      </c>
      <c r="Y10" s="25">
        <v>34</v>
      </c>
      <c r="Z10" t="s">
        <v>127</v>
      </c>
      <c r="AA10" s="32">
        <v>-200</v>
      </c>
      <c r="AD10" s="1" t="s">
        <v>128</v>
      </c>
      <c r="AE10">
        <f>IFERROR(Planner!F14,"")</f>
        <v>0</v>
      </c>
      <c r="AI10" t="str">
        <f>E27</f>
        <v>Functional Requirements ATP</v>
      </c>
      <c r="AJ10" t="s">
        <v>129</v>
      </c>
    </row>
    <row r="11" spans="2:39" ht="16.5" customHeight="1">
      <c r="B11" t="s">
        <v>130</v>
      </c>
      <c r="C11">
        <v>5</v>
      </c>
      <c r="D11" s="1"/>
      <c r="J11" t="s">
        <v>125</v>
      </c>
      <c r="K11">
        <v>-186</v>
      </c>
      <c r="L11" t="s">
        <v>131</v>
      </c>
      <c r="M11">
        <v>-149</v>
      </c>
      <c r="N11" t="s">
        <v>132</v>
      </c>
      <c r="O11">
        <v>-40</v>
      </c>
      <c r="P11" t="s">
        <v>132</v>
      </c>
      <c r="Q11">
        <v>-40</v>
      </c>
      <c r="R11" t="s">
        <v>133</v>
      </c>
      <c r="S11">
        <v>-105</v>
      </c>
      <c r="T11" t="s">
        <v>134</v>
      </c>
      <c r="U11">
        <v>-105</v>
      </c>
      <c r="V11" s="6" t="s">
        <v>135</v>
      </c>
      <c r="W11">
        <v>-105</v>
      </c>
      <c r="X11" t="s">
        <v>136</v>
      </c>
      <c r="Y11" s="25">
        <v>80</v>
      </c>
      <c r="Z11" t="s">
        <v>137</v>
      </c>
      <c r="AA11" s="32">
        <v>-200</v>
      </c>
      <c r="AD11" s="1" t="s">
        <v>138</v>
      </c>
      <c r="AE11">
        <f>IFERROR(Planner!F15,"")</f>
        <v>0</v>
      </c>
      <c r="AI11" t="str">
        <f t="shared" ref="AI11:AI12" si="2">E28</f>
        <v>Limited Deployment ATP</v>
      </c>
      <c r="AJ11" t="s">
        <v>139</v>
      </c>
    </row>
    <row r="12" spans="2:39" ht="16.5" customHeight="1">
      <c r="B12" t="s">
        <v>140</v>
      </c>
      <c r="C12">
        <v>5</v>
      </c>
      <c r="D12" s="1"/>
      <c r="J12" t="s">
        <v>131</v>
      </c>
      <c r="K12">
        <v>-149</v>
      </c>
      <c r="L12" t="s">
        <v>141</v>
      </c>
      <c r="M12">
        <v>-121</v>
      </c>
      <c r="N12" t="s">
        <v>142</v>
      </c>
      <c r="O12">
        <v>-20</v>
      </c>
      <c r="P12" t="s">
        <v>142</v>
      </c>
      <c r="Q12">
        <v>-20</v>
      </c>
      <c r="R12" t="s">
        <v>143</v>
      </c>
      <c r="S12">
        <v>-100</v>
      </c>
      <c r="T12" t="s">
        <v>143</v>
      </c>
      <c r="U12">
        <v>-100</v>
      </c>
      <c r="V12" s="5" t="s">
        <v>144</v>
      </c>
      <c r="W12">
        <v>-105</v>
      </c>
      <c r="X12" t="s">
        <v>145</v>
      </c>
      <c r="Y12" s="25">
        <v>85</v>
      </c>
      <c r="Z12" t="s">
        <v>146</v>
      </c>
      <c r="AA12" s="32">
        <v>-185</v>
      </c>
      <c r="AD12" t="s">
        <v>147</v>
      </c>
      <c r="AE12" t="str">
        <f>IFERROR(TEXT(Planner!F16,"mm/dd/yy"),"")</f>
        <v>01/00/00</v>
      </c>
      <c r="AI12" t="str">
        <f t="shared" si="2"/>
        <v>Acquisition ATP</v>
      </c>
      <c r="AJ12" t="s">
        <v>148</v>
      </c>
    </row>
    <row r="13" spans="2:39" ht="16.5" customHeight="1">
      <c r="B13" t="s">
        <v>149</v>
      </c>
      <c r="C13">
        <v>5</v>
      </c>
      <c r="D13" s="1"/>
      <c r="J13" t="s">
        <v>141</v>
      </c>
      <c r="K13">
        <v>-121</v>
      </c>
      <c r="L13" t="s">
        <v>150</v>
      </c>
      <c r="M13">
        <v>-113</v>
      </c>
      <c r="N13" t="s">
        <v>151</v>
      </c>
      <c r="O13">
        <v>0</v>
      </c>
      <c r="P13" t="s">
        <v>151</v>
      </c>
      <c r="Q13">
        <v>0</v>
      </c>
      <c r="R13" t="s">
        <v>152</v>
      </c>
      <c r="S13">
        <v>-95</v>
      </c>
      <c r="T13" t="s">
        <v>152</v>
      </c>
      <c r="U13">
        <v>-95</v>
      </c>
      <c r="V13" s="5" t="s">
        <v>143</v>
      </c>
      <c r="W13">
        <v>-100</v>
      </c>
      <c r="X13" t="s">
        <v>153</v>
      </c>
      <c r="Y13" s="26">
        <v>85</v>
      </c>
      <c r="Z13" t="s">
        <v>154</v>
      </c>
      <c r="AA13" s="32">
        <v>-150</v>
      </c>
      <c r="AD13" t="s">
        <v>155</v>
      </c>
      <c r="AE13" t="str">
        <f>IFERROR(IF(LEN(Planner!#REF!)&gt;ROUNDDOWN($AF$2,0),LEFT(Planner!#REF!,ROUNDDOWN($AF$2,0)),Planner!#REF!),"")</f>
        <v/>
      </c>
      <c r="AI13" t="str">
        <f>F27</f>
        <v>Entrance</v>
      </c>
      <c r="AJ13" t="s">
        <v>156</v>
      </c>
    </row>
    <row r="14" spans="2:39" ht="16.5" customHeight="1">
      <c r="B14" t="s">
        <v>157</v>
      </c>
      <c r="C14">
        <v>5</v>
      </c>
      <c r="D14" s="1"/>
      <c r="J14" t="s">
        <v>158</v>
      </c>
      <c r="K14">
        <v>-113</v>
      </c>
      <c r="L14" t="s">
        <v>159</v>
      </c>
      <c r="M14">
        <v>-111</v>
      </c>
      <c r="N14" t="s">
        <v>160</v>
      </c>
      <c r="O14">
        <v>42</v>
      </c>
      <c r="P14" t="s">
        <v>161</v>
      </c>
      <c r="Q14">
        <v>21</v>
      </c>
      <c r="R14" t="s">
        <v>162</v>
      </c>
      <c r="S14">
        <v>-90</v>
      </c>
      <c r="T14" t="s">
        <v>162</v>
      </c>
      <c r="U14">
        <v>-90</v>
      </c>
      <c r="V14" s="5" t="s">
        <v>163</v>
      </c>
      <c r="W14">
        <v>-90</v>
      </c>
      <c r="Z14" t="s">
        <v>164</v>
      </c>
      <c r="AA14" s="32">
        <v>-125</v>
      </c>
      <c r="AD14" t="s">
        <v>165</v>
      </c>
      <c r="AE14">
        <f>IFERROR(IF(LEN(Planner!F29)&gt;ROUNDDOWN($AF$2,0),LEFT(Planner!F29,ROUNDDOWN($AF$2,0)),Planner!F29),"")</f>
        <v>0</v>
      </c>
      <c r="AI14" t="str">
        <f>G27</f>
        <v>Entrance</v>
      </c>
      <c r="AJ14" t="s">
        <v>156</v>
      </c>
    </row>
    <row r="15" spans="2:39" ht="16.5" customHeight="1">
      <c r="B15" t="s">
        <v>166</v>
      </c>
      <c r="C15">
        <v>9</v>
      </c>
      <c r="J15" t="s">
        <v>159</v>
      </c>
      <c r="K15">
        <v>-111</v>
      </c>
      <c r="L15" t="s">
        <v>167</v>
      </c>
      <c r="M15">
        <v>-66</v>
      </c>
      <c r="P15" t="s">
        <v>160</v>
      </c>
      <c r="Q15">
        <v>42</v>
      </c>
      <c r="R15" t="s">
        <v>168</v>
      </c>
      <c r="S15">
        <v>-90</v>
      </c>
      <c r="T15" t="s">
        <v>168</v>
      </c>
      <c r="U15">
        <v>-90</v>
      </c>
      <c r="V15" s="5" t="s">
        <v>169</v>
      </c>
      <c r="W15">
        <v>-90</v>
      </c>
      <c r="Z15" t="s">
        <v>170</v>
      </c>
      <c r="AA15" s="32">
        <v>-125</v>
      </c>
      <c r="AD15" t="s">
        <v>12</v>
      </c>
      <c r="AE15">
        <f>IFERROR(IF(LEN(Planner!F18)&gt;ROUNDDOWN($AF$2,0),LEFT(Planner!F18,ROUNDDOWN($AF$2,0)),Planner!F18),"")</f>
        <v>0</v>
      </c>
      <c r="AI15" t="str">
        <f>H27</f>
        <v>Execution Phase</v>
      </c>
      <c r="AJ15" t="s">
        <v>171</v>
      </c>
    </row>
    <row r="16" spans="2:39" ht="16.5" customHeight="1">
      <c r="B16" t="s">
        <v>172</v>
      </c>
      <c r="C16">
        <v>40</v>
      </c>
      <c r="J16" t="s">
        <v>167</v>
      </c>
      <c r="K16">
        <v>-66</v>
      </c>
      <c r="L16" t="s">
        <v>173</v>
      </c>
      <c r="M16">
        <v>-61</v>
      </c>
      <c r="P16" t="s">
        <v>174</v>
      </c>
      <c r="Q16">
        <v>56</v>
      </c>
      <c r="R16" t="s">
        <v>175</v>
      </c>
      <c r="S16">
        <v>-85</v>
      </c>
      <c r="T16" t="s">
        <v>175</v>
      </c>
      <c r="U16">
        <v>-85</v>
      </c>
      <c r="V16" s="27" t="s">
        <v>176</v>
      </c>
      <c r="W16">
        <v>-82</v>
      </c>
      <c r="Z16" t="s">
        <v>169</v>
      </c>
      <c r="AA16" s="32">
        <v>-122</v>
      </c>
      <c r="AD16" t="s">
        <v>177</v>
      </c>
      <c r="AE16">
        <f>IFERROR(IF(LEN(Planner!F17)&gt;ROUNDDOWN($AF$2,0),LEFT(Planner!F17,ROUNDDOWN($AF$2,0)),Planner!F17),"")</f>
        <v>0</v>
      </c>
      <c r="AI16" t="str">
        <f t="shared" ref="AI16" si="3">H28</f>
        <v>Cost Growth</v>
      </c>
      <c r="AJ16" t="s">
        <v>178</v>
      </c>
    </row>
    <row r="17" spans="2:27" ht="16.5" customHeight="1">
      <c r="B17" t="s">
        <v>179</v>
      </c>
      <c r="C17">
        <v>3</v>
      </c>
      <c r="J17" t="s">
        <v>180</v>
      </c>
      <c r="K17">
        <v>-61</v>
      </c>
      <c r="L17" t="s">
        <v>181</v>
      </c>
      <c r="M17">
        <v>-58</v>
      </c>
      <c r="R17" t="s">
        <v>182</v>
      </c>
      <c r="S17">
        <v>-75</v>
      </c>
      <c r="T17" t="s">
        <v>182</v>
      </c>
      <c r="U17">
        <v>-75</v>
      </c>
      <c r="V17" s="5" t="s">
        <v>183</v>
      </c>
      <c r="W17">
        <v>-75</v>
      </c>
      <c r="Z17" t="s">
        <v>184</v>
      </c>
      <c r="AA17" s="32">
        <v>-120</v>
      </c>
    </row>
    <row r="18" spans="2:27">
      <c r="B18" t="s">
        <v>185</v>
      </c>
      <c r="C18">
        <v>3</v>
      </c>
      <c r="J18" t="s">
        <v>186</v>
      </c>
      <c r="K18">
        <v>-58</v>
      </c>
      <c r="L18" t="s">
        <v>187</v>
      </c>
      <c r="M18">
        <v>-51</v>
      </c>
      <c r="R18" t="s">
        <v>188</v>
      </c>
      <c r="S18">
        <v>-58</v>
      </c>
      <c r="T18" t="s">
        <v>188</v>
      </c>
      <c r="U18">
        <v>-58</v>
      </c>
      <c r="V18" s="7" t="s">
        <v>189</v>
      </c>
      <c r="W18">
        <v>-58</v>
      </c>
      <c r="Z18" t="s">
        <v>190</v>
      </c>
      <c r="AA18" s="32">
        <v>-110</v>
      </c>
    </row>
    <row r="19" spans="2:27">
      <c r="B19" t="s">
        <v>191</v>
      </c>
      <c r="C19">
        <v>3</v>
      </c>
      <c r="J19" t="s">
        <v>192</v>
      </c>
      <c r="K19">
        <v>-51</v>
      </c>
      <c r="L19" t="s">
        <v>193</v>
      </c>
      <c r="M19">
        <v>-27</v>
      </c>
      <c r="R19" t="s">
        <v>194</v>
      </c>
      <c r="S19">
        <v>-55</v>
      </c>
      <c r="T19" t="s">
        <v>194</v>
      </c>
      <c r="U19">
        <v>-55</v>
      </c>
      <c r="V19" s="8" t="s">
        <v>195</v>
      </c>
      <c r="W19">
        <v>-55</v>
      </c>
      <c r="Z19" t="s">
        <v>196</v>
      </c>
      <c r="AA19" s="32">
        <v>-70</v>
      </c>
    </row>
    <row r="20" spans="2:27">
      <c r="B20" t="s">
        <v>197</v>
      </c>
      <c r="C20">
        <v>3</v>
      </c>
      <c r="J20" t="s">
        <v>193</v>
      </c>
      <c r="K20">
        <v>-27</v>
      </c>
      <c r="L20" t="s">
        <v>198</v>
      </c>
      <c r="M20">
        <v>-21</v>
      </c>
      <c r="R20" t="s">
        <v>199</v>
      </c>
      <c r="S20">
        <v>-50</v>
      </c>
      <c r="T20" t="s">
        <v>199</v>
      </c>
      <c r="U20">
        <v>-50</v>
      </c>
      <c r="V20" s="8" t="s">
        <v>199</v>
      </c>
      <c r="W20">
        <v>-50</v>
      </c>
      <c r="Z20" t="s">
        <v>200</v>
      </c>
      <c r="AA20" s="32">
        <v>-50</v>
      </c>
    </row>
    <row r="21" spans="2:27">
      <c r="B21" t="s">
        <v>201</v>
      </c>
      <c r="C21">
        <v>3</v>
      </c>
      <c r="J21" t="s">
        <v>198</v>
      </c>
      <c r="K21">
        <v>-21</v>
      </c>
      <c r="L21" t="s">
        <v>202</v>
      </c>
      <c r="M21">
        <v>-14</v>
      </c>
      <c r="R21" t="s">
        <v>203</v>
      </c>
      <c r="S21">
        <v>-35</v>
      </c>
      <c r="T21" t="s">
        <v>203</v>
      </c>
      <c r="U21">
        <v>-35</v>
      </c>
      <c r="V21" s="9" t="s">
        <v>203</v>
      </c>
      <c r="W21">
        <v>-35</v>
      </c>
      <c r="Z21" t="s">
        <v>204</v>
      </c>
      <c r="AA21" s="32">
        <v>-50</v>
      </c>
    </row>
    <row r="22" spans="2:27">
      <c r="B22" t="s">
        <v>205</v>
      </c>
      <c r="C22">
        <v>7</v>
      </c>
      <c r="J22" t="s">
        <v>206</v>
      </c>
      <c r="K22">
        <v>-18</v>
      </c>
      <c r="L22" t="s">
        <v>151</v>
      </c>
      <c r="M22">
        <v>0</v>
      </c>
      <c r="R22" t="s">
        <v>207</v>
      </c>
      <c r="S22">
        <v>-33</v>
      </c>
      <c r="T22" t="s">
        <v>207</v>
      </c>
      <c r="U22">
        <v>-33</v>
      </c>
      <c r="V22" s="9" t="s">
        <v>207</v>
      </c>
      <c r="W22">
        <v>-33</v>
      </c>
      <c r="Z22" t="s">
        <v>208</v>
      </c>
      <c r="AA22" s="32">
        <v>-25</v>
      </c>
    </row>
    <row r="23" spans="2:27">
      <c r="B23" t="s">
        <v>209</v>
      </c>
      <c r="C23">
        <v>40</v>
      </c>
      <c r="J23" t="s">
        <v>210</v>
      </c>
      <c r="K23">
        <v>-7</v>
      </c>
      <c r="L23" t="s">
        <v>161</v>
      </c>
      <c r="M23">
        <v>28</v>
      </c>
      <c r="R23" t="s">
        <v>211</v>
      </c>
      <c r="S23">
        <v>-30</v>
      </c>
      <c r="T23" t="s">
        <v>211</v>
      </c>
      <c r="U23">
        <v>-30</v>
      </c>
      <c r="V23" s="6" t="s">
        <v>212</v>
      </c>
      <c r="W23">
        <v>-30</v>
      </c>
      <c r="Z23" t="s">
        <v>213</v>
      </c>
      <c r="AA23" s="32">
        <v>-15</v>
      </c>
    </row>
    <row r="24" spans="2:27">
      <c r="B24" t="s">
        <v>214</v>
      </c>
      <c r="C24">
        <v>3</v>
      </c>
      <c r="J24" t="s">
        <v>151</v>
      </c>
      <c r="K24">
        <v>0</v>
      </c>
      <c r="L24" t="s">
        <v>215</v>
      </c>
      <c r="M24">
        <v>29</v>
      </c>
      <c r="R24" t="s">
        <v>216</v>
      </c>
      <c r="S24">
        <v>-5</v>
      </c>
      <c r="T24" t="s">
        <v>216</v>
      </c>
      <c r="U24">
        <v>-5</v>
      </c>
      <c r="V24" s="9" t="s">
        <v>216</v>
      </c>
      <c r="W24">
        <v>-7</v>
      </c>
      <c r="Z24" t="s">
        <v>217</v>
      </c>
      <c r="AA24" s="32">
        <v>-10</v>
      </c>
    </row>
    <row r="25" spans="2:27">
      <c r="B25" t="s">
        <v>218</v>
      </c>
      <c r="C25">
        <v>3</v>
      </c>
      <c r="J25" t="s">
        <v>160</v>
      </c>
      <c r="K25">
        <v>42</v>
      </c>
      <c r="L25" t="s">
        <v>160</v>
      </c>
      <c r="M25">
        <v>42</v>
      </c>
      <c r="R25" t="s">
        <v>219</v>
      </c>
      <c r="S25" s="34">
        <v>0</v>
      </c>
      <c r="T25" t="s">
        <v>219</v>
      </c>
      <c r="U25">
        <v>0</v>
      </c>
      <c r="V25" s="9" t="s">
        <v>220</v>
      </c>
      <c r="W25">
        <v>-7</v>
      </c>
      <c r="Z25" t="s">
        <v>120</v>
      </c>
      <c r="AA25" s="33">
        <v>0</v>
      </c>
    </row>
    <row r="26" spans="2:27">
      <c r="B26" t="s">
        <v>221</v>
      </c>
      <c r="C26">
        <v>3</v>
      </c>
      <c r="D26" s="21" t="s">
        <v>222</v>
      </c>
      <c r="E26" s="22" t="s">
        <v>223</v>
      </c>
      <c r="F26" t="s">
        <v>224</v>
      </c>
      <c r="G26" t="s">
        <v>225</v>
      </c>
      <c r="H26" t="s">
        <v>226</v>
      </c>
      <c r="L26" t="s">
        <v>174</v>
      </c>
      <c r="M26">
        <v>56</v>
      </c>
      <c r="R26" t="s">
        <v>227</v>
      </c>
      <c r="S26" s="35">
        <v>9.9999999999999991E-22</v>
      </c>
      <c r="T26" t="s">
        <v>228</v>
      </c>
      <c r="U26">
        <v>10</v>
      </c>
      <c r="V26" s="7" t="s">
        <v>229</v>
      </c>
      <c r="W26">
        <v>0</v>
      </c>
      <c r="Z26" t="s">
        <v>230</v>
      </c>
      <c r="AA26" s="33">
        <v>14</v>
      </c>
    </row>
    <row r="27" spans="2:27">
      <c r="B27" t="s">
        <v>231</v>
      </c>
      <c r="C27">
        <v>3</v>
      </c>
      <c r="D27" t="s">
        <v>232</v>
      </c>
      <c r="E27" t="s">
        <v>233</v>
      </c>
      <c r="F27" t="s">
        <v>234</v>
      </c>
      <c r="G27" t="s">
        <v>234</v>
      </c>
      <c r="H27" t="s">
        <v>235</v>
      </c>
      <c r="R27" t="s">
        <v>228</v>
      </c>
      <c r="S27">
        <v>10</v>
      </c>
      <c r="T27" t="s">
        <v>236</v>
      </c>
      <c r="U27">
        <v>14</v>
      </c>
      <c r="V27" s="7" t="s">
        <v>237</v>
      </c>
      <c r="W27">
        <v>10</v>
      </c>
    </row>
    <row r="28" spans="2:27">
      <c r="B28" t="s">
        <v>238</v>
      </c>
      <c r="C28">
        <v>5</v>
      </c>
      <c r="D28" t="s">
        <v>239</v>
      </c>
      <c r="E28" t="s">
        <v>240</v>
      </c>
      <c r="H28" t="s">
        <v>241</v>
      </c>
      <c r="T28" t="s">
        <v>242</v>
      </c>
      <c r="U28">
        <v>60</v>
      </c>
    </row>
    <row r="29" spans="2:27">
      <c r="B29" t="s">
        <v>243</v>
      </c>
      <c r="C29">
        <v>5</v>
      </c>
      <c r="D29" t="s">
        <v>244</v>
      </c>
      <c r="E29" t="s">
        <v>245</v>
      </c>
    </row>
    <row r="30" spans="2:27">
      <c r="B30" t="s">
        <v>246</v>
      </c>
      <c r="C30">
        <v>5</v>
      </c>
      <c r="D30" t="s">
        <v>247</v>
      </c>
      <c r="E30" t="s">
        <v>248</v>
      </c>
    </row>
    <row r="31" spans="2:27">
      <c r="B31" t="s">
        <v>249</v>
      </c>
      <c r="C31">
        <v>5</v>
      </c>
      <c r="D31" t="s">
        <v>250</v>
      </c>
      <c r="E31" t="s">
        <v>251</v>
      </c>
    </row>
    <row r="32" spans="2:27">
      <c r="B32" t="s">
        <v>252</v>
      </c>
      <c r="C32">
        <v>3</v>
      </c>
      <c r="D32" t="s">
        <v>253</v>
      </c>
    </row>
    <row r="33" spans="2:24">
      <c r="B33" t="s">
        <v>254</v>
      </c>
      <c r="C33">
        <v>3</v>
      </c>
      <c r="D33" t="s">
        <v>255</v>
      </c>
    </row>
    <row r="34" spans="2:24">
      <c r="B34" t="s">
        <v>256</v>
      </c>
      <c r="C34">
        <v>3</v>
      </c>
    </row>
    <row r="35" spans="2:24" ht="12" customHeight="1">
      <c r="B35" t="s">
        <v>257</v>
      </c>
      <c r="C35">
        <v>5</v>
      </c>
      <c r="J35" s="4" t="s">
        <v>258</v>
      </c>
      <c r="K35" s="1"/>
      <c r="L35" s="4" t="s">
        <v>258</v>
      </c>
      <c r="M35" s="1"/>
      <c r="N35" s="4" t="s">
        <v>259</v>
      </c>
      <c r="O35" s="1"/>
      <c r="P35" s="4" t="s">
        <v>259</v>
      </c>
      <c r="Q35" s="1"/>
      <c r="R35" s="4" t="s">
        <v>260</v>
      </c>
      <c r="S35" s="1"/>
      <c r="T35" s="4" t="s">
        <v>261</v>
      </c>
      <c r="U35" s="1"/>
      <c r="V35" s="4" t="s">
        <v>262</v>
      </c>
      <c r="X35" s="2" t="s">
        <v>263</v>
      </c>
    </row>
    <row r="36" spans="2:24">
      <c r="B36" t="s">
        <v>264</v>
      </c>
      <c r="C36">
        <v>3</v>
      </c>
    </row>
    <row r="37" spans="2:24">
      <c r="B37" t="s">
        <v>265</v>
      </c>
      <c r="C37">
        <v>5</v>
      </c>
    </row>
    <row r="38" spans="2:24">
      <c r="B38" t="s">
        <v>266</v>
      </c>
      <c r="C38">
        <v>3</v>
      </c>
    </row>
    <row r="39" spans="2:24">
      <c r="B39" t="s">
        <v>267</v>
      </c>
      <c r="C39">
        <v>21</v>
      </c>
    </row>
    <row r="40" spans="2:24">
      <c r="B40" t="s">
        <v>268</v>
      </c>
      <c r="C40">
        <v>21</v>
      </c>
      <c r="S40">
        <v>-90</v>
      </c>
      <c r="T40" s="35">
        <f>S40-30</f>
        <v>-120</v>
      </c>
    </row>
    <row r="41" spans="2:24">
      <c r="B41" t="s">
        <v>269</v>
      </c>
      <c r="C41">
        <v>21</v>
      </c>
      <c r="S41">
        <v>-85</v>
      </c>
      <c r="T41" s="35">
        <f t="shared" ref="T41:T61" si="4">S41-30</f>
        <v>-115</v>
      </c>
    </row>
    <row r="42" spans="2:24">
      <c r="B42" t="s">
        <v>270</v>
      </c>
      <c r="C42">
        <v>21</v>
      </c>
      <c r="S42">
        <v>-80</v>
      </c>
      <c r="T42" s="35">
        <f t="shared" si="4"/>
        <v>-110</v>
      </c>
    </row>
    <row r="43" spans="2:24">
      <c r="B43" t="s">
        <v>271</v>
      </c>
      <c r="C43">
        <v>23</v>
      </c>
      <c r="S43">
        <v>-75</v>
      </c>
      <c r="T43" s="35">
        <f t="shared" si="4"/>
        <v>-105</v>
      </c>
    </row>
    <row r="44" spans="2:24">
      <c r="B44" t="s">
        <v>272</v>
      </c>
      <c r="C44">
        <v>23</v>
      </c>
      <c r="S44">
        <v>-75</v>
      </c>
      <c r="T44" s="35">
        <f t="shared" si="4"/>
        <v>-105</v>
      </c>
    </row>
    <row r="45" spans="2:24">
      <c r="B45" t="s">
        <v>273</v>
      </c>
      <c r="C45">
        <v>30</v>
      </c>
      <c r="S45">
        <v>-70</v>
      </c>
      <c r="T45" s="35">
        <f t="shared" si="4"/>
        <v>-100</v>
      </c>
    </row>
    <row r="46" spans="2:24">
      <c r="B46" t="s">
        <v>274</v>
      </c>
      <c r="C46">
        <v>32</v>
      </c>
      <c r="S46">
        <v>-65</v>
      </c>
      <c r="T46" s="35">
        <f t="shared" si="4"/>
        <v>-95</v>
      </c>
    </row>
    <row r="47" spans="2:24">
      <c r="B47" t="s">
        <v>275</v>
      </c>
      <c r="C47">
        <v>30</v>
      </c>
      <c r="S47">
        <v>-60</v>
      </c>
      <c r="T47" s="35">
        <f t="shared" si="4"/>
        <v>-90</v>
      </c>
    </row>
    <row r="48" spans="2:24">
      <c r="B48" t="s">
        <v>276</v>
      </c>
      <c r="C48">
        <v>32</v>
      </c>
      <c r="S48">
        <v>-60</v>
      </c>
      <c r="T48" s="35">
        <f t="shared" si="4"/>
        <v>-90</v>
      </c>
    </row>
    <row r="49" spans="2:20">
      <c r="B49" t="s">
        <v>277</v>
      </c>
      <c r="C49">
        <v>30</v>
      </c>
      <c r="S49">
        <v>-55</v>
      </c>
      <c r="T49" s="35">
        <f t="shared" si="4"/>
        <v>-85</v>
      </c>
    </row>
    <row r="50" spans="2:20">
      <c r="B50" t="s">
        <v>278</v>
      </c>
      <c r="C50">
        <v>32</v>
      </c>
      <c r="S50">
        <v>-45</v>
      </c>
      <c r="T50" s="35">
        <f t="shared" si="4"/>
        <v>-75</v>
      </c>
    </row>
    <row r="51" spans="2:20">
      <c r="S51">
        <v>-28</v>
      </c>
      <c r="T51" s="35">
        <f t="shared" si="4"/>
        <v>-58</v>
      </c>
    </row>
    <row r="52" spans="2:20">
      <c r="S52">
        <v>-25</v>
      </c>
      <c r="T52" s="35">
        <f t="shared" si="4"/>
        <v>-55</v>
      </c>
    </row>
    <row r="53" spans="2:20">
      <c r="S53">
        <v>-20</v>
      </c>
      <c r="T53" s="35">
        <f t="shared" si="4"/>
        <v>-50</v>
      </c>
    </row>
    <row r="54" spans="2:20">
      <c r="C54" s="42">
        <v>2020</v>
      </c>
      <c r="S54">
        <v>-5</v>
      </c>
      <c r="T54" s="35">
        <f t="shared" si="4"/>
        <v>-35</v>
      </c>
    </row>
    <row r="55" spans="2:20">
      <c r="C55" s="42">
        <f>+C54+1</f>
        <v>2021</v>
      </c>
      <c r="S55">
        <v>-3</v>
      </c>
      <c r="T55" s="35">
        <f t="shared" si="4"/>
        <v>-33</v>
      </c>
    </row>
    <row r="56" spans="2:20">
      <c r="C56" s="42">
        <f t="shared" ref="C56:C119" si="5">+C55+1</f>
        <v>2022</v>
      </c>
      <c r="S56">
        <v>0</v>
      </c>
      <c r="T56" s="35">
        <f t="shared" si="4"/>
        <v>-30</v>
      </c>
    </row>
    <row r="57" spans="2:20">
      <c r="C57" s="42">
        <f t="shared" si="5"/>
        <v>2023</v>
      </c>
      <c r="S57">
        <v>25</v>
      </c>
      <c r="T57" s="35">
        <f t="shared" si="4"/>
        <v>-5</v>
      </c>
    </row>
    <row r="58" spans="2:20">
      <c r="C58" s="42">
        <f t="shared" si="5"/>
        <v>2024</v>
      </c>
      <c r="S58">
        <v>30</v>
      </c>
      <c r="T58" s="35">
        <f t="shared" si="4"/>
        <v>0</v>
      </c>
    </row>
    <row r="59" spans="2:20">
      <c r="C59" s="42">
        <f t="shared" si="5"/>
        <v>2025</v>
      </c>
      <c r="S59">
        <v>40</v>
      </c>
      <c r="T59" s="35">
        <f t="shared" si="4"/>
        <v>10</v>
      </c>
    </row>
    <row r="60" spans="2:20">
      <c r="C60" s="42">
        <f t="shared" si="5"/>
        <v>2026</v>
      </c>
      <c r="S60">
        <v>44</v>
      </c>
      <c r="T60" s="35">
        <f t="shared" si="4"/>
        <v>14</v>
      </c>
    </row>
    <row r="61" spans="2:20">
      <c r="C61" s="42">
        <f t="shared" si="5"/>
        <v>2027</v>
      </c>
      <c r="S61">
        <v>90</v>
      </c>
      <c r="T61" s="35">
        <f t="shared" si="4"/>
        <v>60</v>
      </c>
    </row>
    <row r="62" spans="2:20">
      <c r="C62" s="42">
        <f t="shared" si="5"/>
        <v>2028</v>
      </c>
    </row>
    <row r="63" spans="2:20">
      <c r="C63" s="42">
        <f t="shared" si="5"/>
        <v>2029</v>
      </c>
    </row>
    <row r="64" spans="2:20">
      <c r="C64" s="42">
        <f t="shared" si="5"/>
        <v>2030</v>
      </c>
    </row>
    <row r="65" spans="3:3">
      <c r="C65" s="42">
        <f t="shared" si="5"/>
        <v>2031</v>
      </c>
    </row>
    <row r="66" spans="3:3">
      <c r="C66" s="42">
        <f t="shared" si="5"/>
        <v>2032</v>
      </c>
    </row>
    <row r="67" spans="3:3">
      <c r="C67" s="42">
        <f t="shared" si="5"/>
        <v>2033</v>
      </c>
    </row>
    <row r="68" spans="3:3">
      <c r="C68" s="42">
        <f t="shared" si="5"/>
        <v>2034</v>
      </c>
    </row>
    <row r="69" spans="3:3">
      <c r="C69" s="42">
        <f t="shared" si="5"/>
        <v>2035</v>
      </c>
    </row>
    <row r="70" spans="3:3">
      <c r="C70" s="42">
        <f t="shared" si="5"/>
        <v>2036</v>
      </c>
    </row>
    <row r="71" spans="3:3">
      <c r="C71" s="42">
        <f t="shared" si="5"/>
        <v>2037</v>
      </c>
    </row>
    <row r="72" spans="3:3">
      <c r="C72" s="42">
        <f t="shared" si="5"/>
        <v>2038</v>
      </c>
    </row>
    <row r="73" spans="3:3">
      <c r="C73" s="42">
        <f t="shared" si="5"/>
        <v>2039</v>
      </c>
    </row>
    <row r="74" spans="3:3">
      <c r="C74" s="42">
        <f t="shared" si="5"/>
        <v>2040</v>
      </c>
    </row>
    <row r="75" spans="3:3">
      <c r="C75" s="42">
        <f t="shared" si="5"/>
        <v>2041</v>
      </c>
    </row>
    <row r="76" spans="3:3">
      <c r="C76" s="42">
        <f t="shared" si="5"/>
        <v>2042</v>
      </c>
    </row>
    <row r="77" spans="3:3">
      <c r="C77" s="42">
        <f t="shared" si="5"/>
        <v>2043</v>
      </c>
    </row>
    <row r="78" spans="3:3">
      <c r="C78" s="42">
        <f t="shared" si="5"/>
        <v>2044</v>
      </c>
    </row>
    <row r="79" spans="3:3">
      <c r="C79" s="42">
        <f t="shared" si="5"/>
        <v>2045</v>
      </c>
    </row>
    <row r="80" spans="3:3">
      <c r="C80" s="42">
        <f t="shared" si="5"/>
        <v>2046</v>
      </c>
    </row>
    <row r="81" spans="3:3">
      <c r="C81" s="42">
        <f t="shared" si="5"/>
        <v>2047</v>
      </c>
    </row>
    <row r="82" spans="3:3">
      <c r="C82" s="42">
        <f t="shared" si="5"/>
        <v>2048</v>
      </c>
    </row>
    <row r="83" spans="3:3">
      <c r="C83" s="42">
        <f t="shared" si="5"/>
        <v>2049</v>
      </c>
    </row>
    <row r="84" spans="3:3">
      <c r="C84" s="42">
        <f t="shared" si="5"/>
        <v>2050</v>
      </c>
    </row>
    <row r="85" spans="3:3">
      <c r="C85" s="42">
        <f t="shared" si="5"/>
        <v>2051</v>
      </c>
    </row>
    <row r="86" spans="3:3">
      <c r="C86" s="42">
        <f t="shared" si="5"/>
        <v>2052</v>
      </c>
    </row>
    <row r="87" spans="3:3">
      <c r="C87" s="42">
        <f t="shared" si="5"/>
        <v>2053</v>
      </c>
    </row>
    <row r="88" spans="3:3">
      <c r="C88" s="42">
        <f t="shared" si="5"/>
        <v>2054</v>
      </c>
    </row>
    <row r="89" spans="3:3">
      <c r="C89" s="42">
        <f t="shared" si="5"/>
        <v>2055</v>
      </c>
    </row>
    <row r="90" spans="3:3">
      <c r="C90" s="42">
        <f t="shared" si="5"/>
        <v>2056</v>
      </c>
    </row>
    <row r="91" spans="3:3">
      <c r="C91" s="42">
        <f t="shared" si="5"/>
        <v>2057</v>
      </c>
    </row>
    <row r="92" spans="3:3">
      <c r="C92" s="42">
        <f t="shared" si="5"/>
        <v>2058</v>
      </c>
    </row>
    <row r="93" spans="3:3">
      <c r="C93" s="42">
        <f t="shared" si="5"/>
        <v>2059</v>
      </c>
    </row>
    <row r="94" spans="3:3">
      <c r="C94" s="42">
        <f t="shared" si="5"/>
        <v>2060</v>
      </c>
    </row>
    <row r="95" spans="3:3">
      <c r="C95" s="42">
        <f t="shared" si="5"/>
        <v>2061</v>
      </c>
    </row>
    <row r="96" spans="3:3">
      <c r="C96" s="42">
        <f t="shared" si="5"/>
        <v>2062</v>
      </c>
    </row>
    <row r="97" spans="3:3">
      <c r="C97" s="42">
        <f t="shared" si="5"/>
        <v>2063</v>
      </c>
    </row>
    <row r="98" spans="3:3">
      <c r="C98" s="42">
        <f t="shared" si="5"/>
        <v>2064</v>
      </c>
    </row>
    <row r="99" spans="3:3">
      <c r="C99" s="42">
        <f t="shared" si="5"/>
        <v>2065</v>
      </c>
    </row>
    <row r="100" spans="3:3">
      <c r="C100" s="42">
        <f t="shared" si="5"/>
        <v>2066</v>
      </c>
    </row>
    <row r="101" spans="3:3">
      <c r="C101" s="42">
        <f t="shared" si="5"/>
        <v>2067</v>
      </c>
    </row>
    <row r="102" spans="3:3">
      <c r="C102" s="42">
        <f t="shared" si="5"/>
        <v>2068</v>
      </c>
    </row>
    <row r="103" spans="3:3">
      <c r="C103" s="42">
        <f t="shared" si="5"/>
        <v>2069</v>
      </c>
    </row>
    <row r="104" spans="3:3">
      <c r="C104" s="42">
        <f t="shared" si="5"/>
        <v>2070</v>
      </c>
    </row>
    <row r="105" spans="3:3">
      <c r="C105" s="42">
        <f t="shared" si="5"/>
        <v>2071</v>
      </c>
    </row>
    <row r="106" spans="3:3">
      <c r="C106" s="42">
        <f t="shared" si="5"/>
        <v>2072</v>
      </c>
    </row>
    <row r="107" spans="3:3">
      <c r="C107" s="42">
        <f t="shared" si="5"/>
        <v>2073</v>
      </c>
    </row>
    <row r="108" spans="3:3">
      <c r="C108" s="42">
        <f t="shared" si="5"/>
        <v>2074</v>
      </c>
    </row>
    <row r="109" spans="3:3">
      <c r="C109" s="42">
        <f t="shared" si="5"/>
        <v>2075</v>
      </c>
    </row>
    <row r="110" spans="3:3">
      <c r="C110" s="42">
        <f t="shared" si="5"/>
        <v>2076</v>
      </c>
    </row>
    <row r="111" spans="3:3">
      <c r="C111" s="42">
        <f t="shared" si="5"/>
        <v>2077</v>
      </c>
    </row>
    <row r="112" spans="3:3">
      <c r="C112" s="42">
        <f t="shared" si="5"/>
        <v>2078</v>
      </c>
    </row>
    <row r="113" spans="3:3">
      <c r="C113" s="42">
        <f t="shared" si="5"/>
        <v>2079</v>
      </c>
    </row>
    <row r="114" spans="3:3">
      <c r="C114" s="42">
        <f t="shared" si="5"/>
        <v>2080</v>
      </c>
    </row>
    <row r="115" spans="3:3">
      <c r="C115" s="42">
        <f t="shared" si="5"/>
        <v>2081</v>
      </c>
    </row>
    <row r="116" spans="3:3">
      <c r="C116" s="42">
        <f t="shared" si="5"/>
        <v>2082</v>
      </c>
    </row>
    <row r="117" spans="3:3">
      <c r="C117" s="42">
        <f t="shared" si="5"/>
        <v>2083</v>
      </c>
    </row>
    <row r="118" spans="3:3">
      <c r="C118" s="42">
        <f t="shared" si="5"/>
        <v>2084</v>
      </c>
    </row>
    <row r="119" spans="3:3">
      <c r="C119" s="42">
        <f t="shared" si="5"/>
        <v>2085</v>
      </c>
    </row>
    <row r="120" spans="3:3">
      <c r="C120" s="42">
        <f t="shared" ref="C120:C183" si="6">+C119+1</f>
        <v>2086</v>
      </c>
    </row>
    <row r="121" spans="3:3">
      <c r="C121" s="42">
        <f t="shared" si="6"/>
        <v>2087</v>
      </c>
    </row>
    <row r="122" spans="3:3">
      <c r="C122" s="42">
        <f t="shared" si="6"/>
        <v>2088</v>
      </c>
    </row>
    <row r="123" spans="3:3">
      <c r="C123" s="42">
        <f t="shared" si="6"/>
        <v>2089</v>
      </c>
    </row>
    <row r="124" spans="3:3">
      <c r="C124" s="42">
        <f t="shared" si="6"/>
        <v>2090</v>
      </c>
    </row>
    <row r="125" spans="3:3">
      <c r="C125" s="42">
        <f t="shared" si="6"/>
        <v>2091</v>
      </c>
    </row>
    <row r="126" spans="3:3">
      <c r="C126" s="42">
        <f t="shared" si="6"/>
        <v>2092</v>
      </c>
    </row>
    <row r="127" spans="3:3">
      <c r="C127" s="42">
        <f t="shared" si="6"/>
        <v>2093</v>
      </c>
    </row>
    <row r="128" spans="3:3">
      <c r="C128" s="42">
        <f t="shared" si="6"/>
        <v>2094</v>
      </c>
    </row>
    <row r="129" spans="3:3">
      <c r="C129" s="42">
        <f t="shared" si="6"/>
        <v>2095</v>
      </c>
    </row>
    <row r="130" spans="3:3">
      <c r="C130" s="42">
        <f t="shared" si="6"/>
        <v>2096</v>
      </c>
    </row>
    <row r="131" spans="3:3">
      <c r="C131" s="42">
        <f t="shared" si="6"/>
        <v>2097</v>
      </c>
    </row>
    <row r="132" spans="3:3">
      <c r="C132" s="42">
        <f t="shared" si="6"/>
        <v>2098</v>
      </c>
    </row>
    <row r="133" spans="3:3">
      <c r="C133" s="42">
        <f t="shared" si="6"/>
        <v>2099</v>
      </c>
    </row>
    <row r="134" spans="3:3">
      <c r="C134" s="42">
        <f t="shared" si="6"/>
        <v>2100</v>
      </c>
    </row>
    <row r="135" spans="3:3">
      <c r="C135" s="42">
        <f t="shared" si="6"/>
        <v>2101</v>
      </c>
    </row>
    <row r="136" spans="3:3">
      <c r="C136" s="42">
        <f t="shared" si="6"/>
        <v>2102</v>
      </c>
    </row>
    <row r="137" spans="3:3">
      <c r="C137" s="42">
        <f t="shared" si="6"/>
        <v>2103</v>
      </c>
    </row>
    <row r="138" spans="3:3">
      <c r="C138" s="42">
        <f t="shared" si="6"/>
        <v>2104</v>
      </c>
    </row>
    <row r="139" spans="3:3">
      <c r="C139" s="42">
        <f t="shared" si="6"/>
        <v>2105</v>
      </c>
    </row>
    <row r="140" spans="3:3">
      <c r="C140" s="42">
        <f t="shared" si="6"/>
        <v>2106</v>
      </c>
    </row>
    <row r="141" spans="3:3">
      <c r="C141" s="42">
        <f t="shared" si="6"/>
        <v>2107</v>
      </c>
    </row>
    <row r="142" spans="3:3">
      <c r="C142" s="42">
        <f t="shared" si="6"/>
        <v>2108</v>
      </c>
    </row>
    <row r="143" spans="3:3">
      <c r="C143" s="42">
        <f t="shared" si="6"/>
        <v>2109</v>
      </c>
    </row>
    <row r="144" spans="3:3">
      <c r="C144" s="42">
        <f t="shared" si="6"/>
        <v>2110</v>
      </c>
    </row>
    <row r="145" spans="3:3">
      <c r="C145" s="42">
        <f t="shared" si="6"/>
        <v>2111</v>
      </c>
    </row>
    <row r="146" spans="3:3">
      <c r="C146" s="42">
        <f t="shared" si="6"/>
        <v>2112</v>
      </c>
    </row>
    <row r="147" spans="3:3">
      <c r="C147" s="42">
        <f t="shared" si="6"/>
        <v>2113</v>
      </c>
    </row>
    <row r="148" spans="3:3">
      <c r="C148" s="42">
        <f t="shared" si="6"/>
        <v>2114</v>
      </c>
    </row>
    <row r="149" spans="3:3">
      <c r="C149" s="42">
        <f t="shared" si="6"/>
        <v>2115</v>
      </c>
    </row>
    <row r="150" spans="3:3">
      <c r="C150" s="42">
        <f t="shared" si="6"/>
        <v>2116</v>
      </c>
    </row>
    <row r="151" spans="3:3">
      <c r="C151" s="42">
        <f t="shared" si="6"/>
        <v>2117</v>
      </c>
    </row>
    <row r="152" spans="3:3">
      <c r="C152" s="42">
        <f t="shared" si="6"/>
        <v>2118</v>
      </c>
    </row>
    <row r="153" spans="3:3">
      <c r="C153" s="42">
        <f t="shared" si="6"/>
        <v>2119</v>
      </c>
    </row>
    <row r="154" spans="3:3">
      <c r="C154" s="42">
        <f t="shared" si="6"/>
        <v>2120</v>
      </c>
    </row>
    <row r="155" spans="3:3">
      <c r="C155" s="42">
        <f t="shared" si="6"/>
        <v>2121</v>
      </c>
    </row>
    <row r="156" spans="3:3">
      <c r="C156" s="42">
        <f t="shared" si="6"/>
        <v>2122</v>
      </c>
    </row>
    <row r="157" spans="3:3">
      <c r="C157" s="42">
        <f t="shared" si="6"/>
        <v>2123</v>
      </c>
    </row>
    <row r="158" spans="3:3">
      <c r="C158" s="42">
        <f t="shared" si="6"/>
        <v>2124</v>
      </c>
    </row>
    <row r="159" spans="3:3">
      <c r="C159" s="42">
        <f t="shared" si="6"/>
        <v>2125</v>
      </c>
    </row>
    <row r="160" spans="3:3">
      <c r="C160" s="42">
        <f t="shared" si="6"/>
        <v>2126</v>
      </c>
    </row>
    <row r="161" spans="3:3">
      <c r="C161" s="42">
        <f t="shared" si="6"/>
        <v>2127</v>
      </c>
    </row>
    <row r="162" spans="3:3">
      <c r="C162" s="42">
        <f t="shared" si="6"/>
        <v>2128</v>
      </c>
    </row>
    <row r="163" spans="3:3">
      <c r="C163" s="42">
        <f t="shared" si="6"/>
        <v>2129</v>
      </c>
    </row>
    <row r="164" spans="3:3">
      <c r="C164" s="42">
        <f t="shared" si="6"/>
        <v>2130</v>
      </c>
    </row>
    <row r="165" spans="3:3">
      <c r="C165" s="42">
        <f t="shared" si="6"/>
        <v>2131</v>
      </c>
    </row>
    <row r="166" spans="3:3">
      <c r="C166" s="42">
        <f t="shared" si="6"/>
        <v>2132</v>
      </c>
    </row>
    <row r="167" spans="3:3">
      <c r="C167" s="42">
        <f t="shared" si="6"/>
        <v>2133</v>
      </c>
    </row>
    <row r="168" spans="3:3">
      <c r="C168" s="42">
        <f t="shared" si="6"/>
        <v>2134</v>
      </c>
    </row>
    <row r="169" spans="3:3">
      <c r="C169" s="42">
        <f t="shared" si="6"/>
        <v>2135</v>
      </c>
    </row>
    <row r="170" spans="3:3">
      <c r="C170" s="42">
        <f t="shared" si="6"/>
        <v>2136</v>
      </c>
    </row>
    <row r="171" spans="3:3">
      <c r="C171" s="42">
        <f t="shared" si="6"/>
        <v>2137</v>
      </c>
    </row>
    <row r="172" spans="3:3">
      <c r="C172" s="42">
        <f t="shared" si="6"/>
        <v>2138</v>
      </c>
    </row>
    <row r="173" spans="3:3">
      <c r="C173" s="42">
        <f t="shared" si="6"/>
        <v>2139</v>
      </c>
    </row>
    <row r="174" spans="3:3">
      <c r="C174" s="42">
        <f t="shared" si="6"/>
        <v>2140</v>
      </c>
    </row>
    <row r="175" spans="3:3">
      <c r="C175" s="42">
        <f t="shared" si="6"/>
        <v>2141</v>
      </c>
    </row>
    <row r="176" spans="3:3">
      <c r="C176" s="42">
        <f t="shared" si="6"/>
        <v>2142</v>
      </c>
    </row>
    <row r="177" spans="3:3">
      <c r="C177" s="42">
        <f t="shared" si="6"/>
        <v>2143</v>
      </c>
    </row>
    <row r="178" spans="3:3">
      <c r="C178" s="42">
        <f t="shared" si="6"/>
        <v>2144</v>
      </c>
    </row>
    <row r="179" spans="3:3">
      <c r="C179" s="42">
        <f t="shared" si="6"/>
        <v>2145</v>
      </c>
    </row>
    <row r="180" spans="3:3">
      <c r="C180" s="42">
        <f t="shared" si="6"/>
        <v>2146</v>
      </c>
    </row>
    <row r="181" spans="3:3">
      <c r="C181" s="42">
        <f t="shared" si="6"/>
        <v>2147</v>
      </c>
    </row>
    <row r="182" spans="3:3">
      <c r="C182" s="42">
        <f t="shared" si="6"/>
        <v>2148</v>
      </c>
    </row>
    <row r="183" spans="3:3">
      <c r="C183" s="42">
        <f t="shared" si="6"/>
        <v>2149</v>
      </c>
    </row>
    <row r="184" spans="3:3">
      <c r="C184" s="42">
        <f t="shared" ref="C184:C247" si="7">+C183+1</f>
        <v>2150</v>
      </c>
    </row>
    <row r="185" spans="3:3">
      <c r="C185" s="42">
        <f t="shared" si="7"/>
        <v>2151</v>
      </c>
    </row>
    <row r="186" spans="3:3">
      <c r="C186" s="42">
        <f t="shared" si="7"/>
        <v>2152</v>
      </c>
    </row>
    <row r="187" spans="3:3">
      <c r="C187" s="42">
        <f t="shared" si="7"/>
        <v>2153</v>
      </c>
    </row>
    <row r="188" spans="3:3">
      <c r="C188" s="42">
        <f t="shared" si="7"/>
        <v>2154</v>
      </c>
    </row>
    <row r="189" spans="3:3">
      <c r="C189" s="42">
        <f t="shared" si="7"/>
        <v>2155</v>
      </c>
    </row>
    <row r="190" spans="3:3">
      <c r="C190" s="42">
        <f t="shared" si="7"/>
        <v>2156</v>
      </c>
    </row>
    <row r="191" spans="3:3">
      <c r="C191" s="42">
        <f t="shared" si="7"/>
        <v>2157</v>
      </c>
    </row>
    <row r="192" spans="3:3">
      <c r="C192" s="42">
        <f t="shared" si="7"/>
        <v>2158</v>
      </c>
    </row>
    <row r="193" spans="3:3">
      <c r="C193" s="42">
        <f t="shared" si="7"/>
        <v>2159</v>
      </c>
    </row>
    <row r="194" spans="3:3">
      <c r="C194" s="42">
        <f t="shared" si="7"/>
        <v>2160</v>
      </c>
    </row>
    <row r="195" spans="3:3">
      <c r="C195" s="42">
        <f t="shared" si="7"/>
        <v>2161</v>
      </c>
    </row>
    <row r="196" spans="3:3">
      <c r="C196" s="42">
        <f t="shared" si="7"/>
        <v>2162</v>
      </c>
    </row>
    <row r="197" spans="3:3">
      <c r="C197" s="42">
        <f t="shared" si="7"/>
        <v>2163</v>
      </c>
    </row>
    <row r="198" spans="3:3">
      <c r="C198" s="42">
        <f t="shared" si="7"/>
        <v>2164</v>
      </c>
    </row>
    <row r="199" spans="3:3">
      <c r="C199" s="42">
        <f t="shared" si="7"/>
        <v>2165</v>
      </c>
    </row>
    <row r="200" spans="3:3">
      <c r="C200" s="42">
        <f t="shared" si="7"/>
        <v>2166</v>
      </c>
    </row>
    <row r="201" spans="3:3">
      <c r="C201" s="42">
        <f t="shared" si="7"/>
        <v>2167</v>
      </c>
    </row>
    <row r="202" spans="3:3">
      <c r="C202" s="42">
        <f t="shared" si="7"/>
        <v>2168</v>
      </c>
    </row>
    <row r="203" spans="3:3">
      <c r="C203" s="42">
        <f t="shared" si="7"/>
        <v>2169</v>
      </c>
    </row>
    <row r="204" spans="3:3">
      <c r="C204" s="42">
        <f t="shared" si="7"/>
        <v>2170</v>
      </c>
    </row>
    <row r="205" spans="3:3">
      <c r="C205" s="42">
        <f t="shared" si="7"/>
        <v>2171</v>
      </c>
    </row>
    <row r="206" spans="3:3">
      <c r="C206" s="42">
        <f t="shared" si="7"/>
        <v>2172</v>
      </c>
    </row>
    <row r="207" spans="3:3">
      <c r="C207" s="42">
        <f t="shared" si="7"/>
        <v>2173</v>
      </c>
    </row>
    <row r="208" spans="3:3">
      <c r="C208" s="42">
        <f t="shared" si="7"/>
        <v>2174</v>
      </c>
    </row>
    <row r="209" spans="3:3">
      <c r="C209" s="42">
        <f t="shared" si="7"/>
        <v>2175</v>
      </c>
    </row>
    <row r="210" spans="3:3">
      <c r="C210" s="42">
        <f t="shared" si="7"/>
        <v>2176</v>
      </c>
    </row>
    <row r="211" spans="3:3">
      <c r="C211" s="42">
        <f t="shared" si="7"/>
        <v>2177</v>
      </c>
    </row>
    <row r="212" spans="3:3">
      <c r="C212" s="42">
        <f t="shared" si="7"/>
        <v>2178</v>
      </c>
    </row>
    <row r="213" spans="3:3">
      <c r="C213" s="42">
        <f t="shared" si="7"/>
        <v>2179</v>
      </c>
    </row>
    <row r="214" spans="3:3">
      <c r="C214" s="42">
        <f t="shared" si="7"/>
        <v>2180</v>
      </c>
    </row>
    <row r="215" spans="3:3">
      <c r="C215" s="42">
        <f t="shared" si="7"/>
        <v>2181</v>
      </c>
    </row>
    <row r="216" spans="3:3">
      <c r="C216" s="42">
        <f t="shared" si="7"/>
        <v>2182</v>
      </c>
    </row>
    <row r="217" spans="3:3">
      <c r="C217" s="42">
        <f t="shared" si="7"/>
        <v>2183</v>
      </c>
    </row>
    <row r="218" spans="3:3">
      <c r="C218" s="42">
        <f t="shared" si="7"/>
        <v>2184</v>
      </c>
    </row>
    <row r="219" spans="3:3">
      <c r="C219" s="42">
        <f t="shared" si="7"/>
        <v>2185</v>
      </c>
    </row>
    <row r="220" spans="3:3">
      <c r="C220" s="42">
        <f t="shared" si="7"/>
        <v>2186</v>
      </c>
    </row>
    <row r="221" spans="3:3">
      <c r="C221" s="42">
        <f t="shared" si="7"/>
        <v>2187</v>
      </c>
    </row>
    <row r="222" spans="3:3">
      <c r="C222" s="42">
        <f t="shared" si="7"/>
        <v>2188</v>
      </c>
    </row>
    <row r="223" spans="3:3">
      <c r="C223" s="42">
        <f t="shared" si="7"/>
        <v>2189</v>
      </c>
    </row>
    <row r="224" spans="3:3">
      <c r="C224" s="42">
        <f t="shared" si="7"/>
        <v>2190</v>
      </c>
    </row>
    <row r="225" spans="3:3">
      <c r="C225" s="42">
        <f t="shared" si="7"/>
        <v>2191</v>
      </c>
    </row>
    <row r="226" spans="3:3">
      <c r="C226" s="42">
        <f t="shared" si="7"/>
        <v>2192</v>
      </c>
    </row>
    <row r="227" spans="3:3">
      <c r="C227" s="42">
        <f t="shared" si="7"/>
        <v>2193</v>
      </c>
    </row>
    <row r="228" spans="3:3">
      <c r="C228" s="42">
        <f t="shared" si="7"/>
        <v>2194</v>
      </c>
    </row>
    <row r="229" spans="3:3">
      <c r="C229" s="42">
        <f t="shared" si="7"/>
        <v>2195</v>
      </c>
    </row>
    <row r="230" spans="3:3">
      <c r="C230" s="42">
        <f t="shared" si="7"/>
        <v>2196</v>
      </c>
    </row>
    <row r="231" spans="3:3">
      <c r="C231" s="42">
        <f t="shared" si="7"/>
        <v>2197</v>
      </c>
    </row>
    <row r="232" spans="3:3">
      <c r="C232" s="42">
        <f t="shared" si="7"/>
        <v>2198</v>
      </c>
    </row>
    <row r="233" spans="3:3">
      <c r="C233" s="42">
        <f t="shared" si="7"/>
        <v>2199</v>
      </c>
    </row>
    <row r="234" spans="3:3">
      <c r="C234" s="42">
        <f t="shared" si="7"/>
        <v>2200</v>
      </c>
    </row>
    <row r="235" spans="3:3">
      <c r="C235" s="42">
        <f t="shared" si="7"/>
        <v>2201</v>
      </c>
    </row>
    <row r="236" spans="3:3">
      <c r="C236" s="42">
        <f t="shared" si="7"/>
        <v>2202</v>
      </c>
    </row>
    <row r="237" spans="3:3">
      <c r="C237" s="42">
        <f t="shared" si="7"/>
        <v>2203</v>
      </c>
    </row>
    <row r="238" spans="3:3">
      <c r="C238" s="42">
        <f t="shared" si="7"/>
        <v>2204</v>
      </c>
    </row>
    <row r="239" spans="3:3">
      <c r="C239" s="42">
        <f t="shared" si="7"/>
        <v>2205</v>
      </c>
    </row>
    <row r="240" spans="3:3">
      <c r="C240" s="42">
        <f t="shared" si="7"/>
        <v>2206</v>
      </c>
    </row>
    <row r="241" spans="3:3">
      <c r="C241" s="42">
        <f t="shared" si="7"/>
        <v>2207</v>
      </c>
    </row>
    <row r="242" spans="3:3">
      <c r="C242" s="42">
        <f t="shared" si="7"/>
        <v>2208</v>
      </c>
    </row>
    <row r="243" spans="3:3">
      <c r="C243" s="42">
        <f t="shared" si="7"/>
        <v>2209</v>
      </c>
    </row>
    <row r="244" spans="3:3">
      <c r="C244" s="42">
        <f t="shared" si="7"/>
        <v>2210</v>
      </c>
    </row>
    <row r="245" spans="3:3">
      <c r="C245" s="42">
        <f t="shared" si="7"/>
        <v>2211</v>
      </c>
    </row>
    <row r="246" spans="3:3">
      <c r="C246" s="42">
        <f t="shared" si="7"/>
        <v>2212</v>
      </c>
    </row>
    <row r="247" spans="3:3">
      <c r="C247" s="42">
        <f t="shared" si="7"/>
        <v>2213</v>
      </c>
    </row>
    <row r="248" spans="3:3">
      <c r="C248" s="42">
        <f t="shared" ref="C248:C311" si="8">+C247+1</f>
        <v>2214</v>
      </c>
    </row>
    <row r="249" spans="3:3">
      <c r="C249" s="42">
        <f t="shared" si="8"/>
        <v>2215</v>
      </c>
    </row>
    <row r="250" spans="3:3">
      <c r="C250" s="42">
        <f t="shared" si="8"/>
        <v>2216</v>
      </c>
    </row>
    <row r="251" spans="3:3">
      <c r="C251" s="42">
        <f t="shared" si="8"/>
        <v>2217</v>
      </c>
    </row>
    <row r="252" spans="3:3">
      <c r="C252" s="42">
        <f t="shared" si="8"/>
        <v>2218</v>
      </c>
    </row>
    <row r="253" spans="3:3">
      <c r="C253" s="42">
        <f t="shared" si="8"/>
        <v>2219</v>
      </c>
    </row>
    <row r="254" spans="3:3">
      <c r="C254" s="42">
        <f t="shared" si="8"/>
        <v>2220</v>
      </c>
    </row>
    <row r="255" spans="3:3">
      <c r="C255" s="42">
        <f t="shared" si="8"/>
        <v>2221</v>
      </c>
    </row>
    <row r="256" spans="3:3">
      <c r="C256" s="42">
        <f t="shared" si="8"/>
        <v>2222</v>
      </c>
    </row>
    <row r="257" spans="3:3">
      <c r="C257" s="42">
        <f t="shared" si="8"/>
        <v>2223</v>
      </c>
    </row>
    <row r="258" spans="3:3">
      <c r="C258" s="42">
        <f t="shared" si="8"/>
        <v>2224</v>
      </c>
    </row>
    <row r="259" spans="3:3">
      <c r="C259" s="42">
        <f t="shared" si="8"/>
        <v>2225</v>
      </c>
    </row>
    <row r="260" spans="3:3">
      <c r="C260" s="42">
        <f t="shared" si="8"/>
        <v>2226</v>
      </c>
    </row>
    <row r="261" spans="3:3">
      <c r="C261" s="42">
        <f t="shared" si="8"/>
        <v>2227</v>
      </c>
    </row>
    <row r="262" spans="3:3">
      <c r="C262" s="42">
        <f t="shared" si="8"/>
        <v>2228</v>
      </c>
    </row>
    <row r="263" spans="3:3">
      <c r="C263" s="42">
        <f t="shared" si="8"/>
        <v>2229</v>
      </c>
    </row>
    <row r="264" spans="3:3">
      <c r="C264" s="42">
        <f t="shared" si="8"/>
        <v>2230</v>
      </c>
    </row>
    <row r="265" spans="3:3">
      <c r="C265" s="42">
        <f t="shared" si="8"/>
        <v>2231</v>
      </c>
    </row>
    <row r="266" spans="3:3">
      <c r="C266" s="42">
        <f t="shared" si="8"/>
        <v>2232</v>
      </c>
    </row>
    <row r="267" spans="3:3">
      <c r="C267" s="42">
        <f t="shared" si="8"/>
        <v>2233</v>
      </c>
    </row>
    <row r="268" spans="3:3">
      <c r="C268" s="42">
        <f t="shared" si="8"/>
        <v>2234</v>
      </c>
    </row>
    <row r="269" spans="3:3">
      <c r="C269" s="42">
        <f t="shared" si="8"/>
        <v>2235</v>
      </c>
    </row>
    <row r="270" spans="3:3">
      <c r="C270" s="42">
        <f t="shared" si="8"/>
        <v>2236</v>
      </c>
    </row>
    <row r="271" spans="3:3">
      <c r="C271" s="42">
        <f t="shared" si="8"/>
        <v>2237</v>
      </c>
    </row>
    <row r="272" spans="3:3">
      <c r="C272" s="42">
        <f t="shared" si="8"/>
        <v>2238</v>
      </c>
    </row>
    <row r="273" spans="3:3">
      <c r="C273" s="42">
        <f t="shared" si="8"/>
        <v>2239</v>
      </c>
    </row>
    <row r="274" spans="3:3">
      <c r="C274" s="42">
        <f t="shared" si="8"/>
        <v>2240</v>
      </c>
    </row>
    <row r="275" spans="3:3">
      <c r="C275" s="42">
        <f t="shared" si="8"/>
        <v>2241</v>
      </c>
    </row>
    <row r="276" spans="3:3">
      <c r="C276" s="42">
        <f t="shared" si="8"/>
        <v>2242</v>
      </c>
    </row>
    <row r="277" spans="3:3">
      <c r="C277" s="42">
        <f t="shared" si="8"/>
        <v>2243</v>
      </c>
    </row>
    <row r="278" spans="3:3">
      <c r="C278" s="42">
        <f t="shared" si="8"/>
        <v>2244</v>
      </c>
    </row>
    <row r="279" spans="3:3">
      <c r="C279" s="42">
        <f t="shared" si="8"/>
        <v>2245</v>
      </c>
    </row>
    <row r="280" spans="3:3">
      <c r="C280" s="42">
        <f t="shared" si="8"/>
        <v>2246</v>
      </c>
    </row>
    <row r="281" spans="3:3">
      <c r="C281" s="42">
        <f t="shared" si="8"/>
        <v>2247</v>
      </c>
    </row>
    <row r="282" spans="3:3">
      <c r="C282" s="42">
        <f t="shared" si="8"/>
        <v>2248</v>
      </c>
    </row>
    <row r="283" spans="3:3">
      <c r="C283" s="42">
        <f t="shared" si="8"/>
        <v>2249</v>
      </c>
    </row>
    <row r="284" spans="3:3">
      <c r="C284" s="42">
        <f t="shared" si="8"/>
        <v>2250</v>
      </c>
    </row>
    <row r="285" spans="3:3">
      <c r="C285" s="42">
        <f t="shared" si="8"/>
        <v>2251</v>
      </c>
    </row>
    <row r="286" spans="3:3">
      <c r="C286" s="42">
        <f t="shared" si="8"/>
        <v>2252</v>
      </c>
    </row>
    <row r="287" spans="3:3">
      <c r="C287" s="42">
        <f t="shared" si="8"/>
        <v>2253</v>
      </c>
    </row>
    <row r="288" spans="3:3">
      <c r="C288" s="42">
        <f t="shared" si="8"/>
        <v>2254</v>
      </c>
    </row>
    <row r="289" spans="3:3">
      <c r="C289" s="42">
        <f t="shared" si="8"/>
        <v>2255</v>
      </c>
    </row>
    <row r="290" spans="3:3">
      <c r="C290" s="42">
        <f t="shared" si="8"/>
        <v>2256</v>
      </c>
    </row>
    <row r="291" spans="3:3">
      <c r="C291" s="42">
        <f t="shared" si="8"/>
        <v>2257</v>
      </c>
    </row>
    <row r="292" spans="3:3">
      <c r="C292" s="42">
        <f t="shared" si="8"/>
        <v>2258</v>
      </c>
    </row>
    <row r="293" spans="3:3">
      <c r="C293" s="42">
        <f t="shared" si="8"/>
        <v>2259</v>
      </c>
    </row>
    <row r="294" spans="3:3">
      <c r="C294" s="42">
        <f t="shared" si="8"/>
        <v>2260</v>
      </c>
    </row>
    <row r="295" spans="3:3">
      <c r="C295" s="42">
        <f t="shared" si="8"/>
        <v>2261</v>
      </c>
    </row>
    <row r="296" spans="3:3">
      <c r="C296" s="42">
        <f t="shared" si="8"/>
        <v>2262</v>
      </c>
    </row>
    <row r="297" spans="3:3">
      <c r="C297" s="42">
        <f t="shared" si="8"/>
        <v>2263</v>
      </c>
    </row>
    <row r="298" spans="3:3">
      <c r="C298" s="42">
        <f t="shared" si="8"/>
        <v>2264</v>
      </c>
    </row>
    <row r="299" spans="3:3">
      <c r="C299" s="42">
        <f t="shared" si="8"/>
        <v>2265</v>
      </c>
    </row>
    <row r="300" spans="3:3">
      <c r="C300" s="42">
        <f t="shared" si="8"/>
        <v>2266</v>
      </c>
    </row>
    <row r="301" spans="3:3">
      <c r="C301" s="42">
        <f t="shared" si="8"/>
        <v>2267</v>
      </c>
    </row>
    <row r="302" spans="3:3">
      <c r="C302" s="42">
        <f t="shared" si="8"/>
        <v>2268</v>
      </c>
    </row>
    <row r="303" spans="3:3">
      <c r="C303" s="42">
        <f t="shared" si="8"/>
        <v>2269</v>
      </c>
    </row>
    <row r="304" spans="3:3">
      <c r="C304" s="42">
        <f t="shared" si="8"/>
        <v>2270</v>
      </c>
    </row>
    <row r="305" spans="3:3">
      <c r="C305" s="42">
        <f t="shared" si="8"/>
        <v>2271</v>
      </c>
    </row>
    <row r="306" spans="3:3">
      <c r="C306" s="42">
        <f t="shared" si="8"/>
        <v>2272</v>
      </c>
    </row>
    <row r="307" spans="3:3">
      <c r="C307" s="42">
        <f t="shared" si="8"/>
        <v>2273</v>
      </c>
    </row>
    <row r="308" spans="3:3">
      <c r="C308" s="42">
        <f t="shared" si="8"/>
        <v>2274</v>
      </c>
    </row>
    <row r="309" spans="3:3">
      <c r="C309" s="42">
        <f t="shared" si="8"/>
        <v>2275</v>
      </c>
    </row>
    <row r="310" spans="3:3">
      <c r="C310" s="42">
        <f t="shared" si="8"/>
        <v>2276</v>
      </c>
    </row>
    <row r="311" spans="3:3">
      <c r="C311" s="42">
        <f t="shared" si="8"/>
        <v>2277</v>
      </c>
    </row>
    <row r="312" spans="3:3">
      <c r="C312" s="42">
        <f t="shared" ref="C312:C322" si="9">+C311+1</f>
        <v>2278</v>
      </c>
    </row>
    <row r="313" spans="3:3">
      <c r="C313" s="42">
        <f t="shared" si="9"/>
        <v>2279</v>
      </c>
    </row>
    <row r="314" spans="3:3">
      <c r="C314" s="42">
        <f t="shared" si="9"/>
        <v>2280</v>
      </c>
    </row>
    <row r="315" spans="3:3">
      <c r="C315" s="42">
        <f t="shared" si="9"/>
        <v>2281</v>
      </c>
    </row>
    <row r="316" spans="3:3">
      <c r="C316" s="42">
        <f t="shared" si="9"/>
        <v>2282</v>
      </c>
    </row>
    <row r="317" spans="3:3">
      <c r="C317" s="42">
        <f t="shared" si="9"/>
        <v>2283</v>
      </c>
    </row>
    <row r="318" spans="3:3">
      <c r="C318" s="42">
        <f t="shared" si="9"/>
        <v>2284</v>
      </c>
    </row>
    <row r="319" spans="3:3">
      <c r="C319" s="42">
        <f t="shared" si="9"/>
        <v>2285</v>
      </c>
    </row>
    <row r="320" spans="3:3">
      <c r="C320" s="42">
        <f t="shared" si="9"/>
        <v>2286</v>
      </c>
    </row>
    <row r="321" spans="3:3">
      <c r="C321" s="42">
        <f t="shared" si="9"/>
        <v>2287</v>
      </c>
    </row>
    <row r="322" spans="3:3">
      <c r="C322" s="42">
        <f t="shared" si="9"/>
        <v>2288</v>
      </c>
    </row>
    <row r="323" spans="3:3">
      <c r="C323" s="42">
        <f>+C322+1</f>
        <v>2289</v>
      </c>
    </row>
    <row r="324" spans="3:3">
      <c r="C324" s="42">
        <f t="shared" ref="C324:C387" si="10">+C323+1</f>
        <v>2290</v>
      </c>
    </row>
    <row r="325" spans="3:3">
      <c r="C325" s="42">
        <f t="shared" si="10"/>
        <v>2291</v>
      </c>
    </row>
    <row r="326" spans="3:3">
      <c r="C326" s="42">
        <f t="shared" si="10"/>
        <v>2292</v>
      </c>
    </row>
    <row r="327" spans="3:3">
      <c r="C327" s="42">
        <f t="shared" si="10"/>
        <v>2293</v>
      </c>
    </row>
    <row r="328" spans="3:3">
      <c r="C328" s="42">
        <f t="shared" si="10"/>
        <v>2294</v>
      </c>
    </row>
    <row r="329" spans="3:3">
      <c r="C329" s="42">
        <f t="shared" si="10"/>
        <v>2295</v>
      </c>
    </row>
    <row r="330" spans="3:3">
      <c r="C330" s="42">
        <f t="shared" si="10"/>
        <v>2296</v>
      </c>
    </row>
    <row r="331" spans="3:3">
      <c r="C331" s="42">
        <f t="shared" si="10"/>
        <v>2297</v>
      </c>
    </row>
    <row r="332" spans="3:3">
      <c r="C332" s="42">
        <f t="shared" si="10"/>
        <v>2298</v>
      </c>
    </row>
    <row r="333" spans="3:3">
      <c r="C333" s="42">
        <f t="shared" si="10"/>
        <v>2299</v>
      </c>
    </row>
    <row r="334" spans="3:3">
      <c r="C334" s="42">
        <f t="shared" si="10"/>
        <v>2300</v>
      </c>
    </row>
    <row r="335" spans="3:3">
      <c r="C335" s="42">
        <f t="shared" si="10"/>
        <v>2301</v>
      </c>
    </row>
    <row r="336" spans="3:3">
      <c r="C336" s="42">
        <f t="shared" si="10"/>
        <v>2302</v>
      </c>
    </row>
    <row r="337" spans="3:3">
      <c r="C337" s="42">
        <f t="shared" si="10"/>
        <v>2303</v>
      </c>
    </row>
    <row r="338" spans="3:3">
      <c r="C338" s="42">
        <f t="shared" si="10"/>
        <v>2304</v>
      </c>
    </row>
    <row r="339" spans="3:3">
      <c r="C339" s="42">
        <f t="shared" si="10"/>
        <v>2305</v>
      </c>
    </row>
    <row r="340" spans="3:3">
      <c r="C340" s="42">
        <f t="shared" si="10"/>
        <v>2306</v>
      </c>
    </row>
    <row r="341" spans="3:3">
      <c r="C341" s="42">
        <f t="shared" si="10"/>
        <v>2307</v>
      </c>
    </row>
    <row r="342" spans="3:3">
      <c r="C342" s="42">
        <f t="shared" si="10"/>
        <v>2308</v>
      </c>
    </row>
    <row r="343" spans="3:3">
      <c r="C343" s="42">
        <f t="shared" si="10"/>
        <v>2309</v>
      </c>
    </row>
    <row r="344" spans="3:3">
      <c r="C344" s="42">
        <f t="shared" si="10"/>
        <v>2310</v>
      </c>
    </row>
    <row r="345" spans="3:3">
      <c r="C345" s="42">
        <f t="shared" si="10"/>
        <v>2311</v>
      </c>
    </row>
    <row r="346" spans="3:3">
      <c r="C346" s="42">
        <f t="shared" si="10"/>
        <v>2312</v>
      </c>
    </row>
    <row r="347" spans="3:3">
      <c r="C347" s="42">
        <f t="shared" si="10"/>
        <v>2313</v>
      </c>
    </row>
    <row r="348" spans="3:3">
      <c r="C348" s="42">
        <f t="shared" si="10"/>
        <v>2314</v>
      </c>
    </row>
    <row r="349" spans="3:3">
      <c r="C349" s="42">
        <f t="shared" si="10"/>
        <v>2315</v>
      </c>
    </row>
    <row r="350" spans="3:3">
      <c r="C350" s="42">
        <f t="shared" si="10"/>
        <v>2316</v>
      </c>
    </row>
    <row r="351" spans="3:3">
      <c r="C351" s="42">
        <f t="shared" si="10"/>
        <v>2317</v>
      </c>
    </row>
    <row r="352" spans="3:3">
      <c r="C352" s="42">
        <f t="shared" si="10"/>
        <v>2318</v>
      </c>
    </row>
    <row r="353" spans="3:3">
      <c r="C353" s="42">
        <f t="shared" si="10"/>
        <v>2319</v>
      </c>
    </row>
    <row r="354" spans="3:3">
      <c r="C354" s="42">
        <f t="shared" si="10"/>
        <v>2320</v>
      </c>
    </row>
    <row r="355" spans="3:3">
      <c r="C355" s="42">
        <f t="shared" si="10"/>
        <v>2321</v>
      </c>
    </row>
    <row r="356" spans="3:3">
      <c r="C356" s="42">
        <f t="shared" si="10"/>
        <v>2322</v>
      </c>
    </row>
    <row r="357" spans="3:3">
      <c r="C357" s="42">
        <f t="shared" si="10"/>
        <v>2323</v>
      </c>
    </row>
    <row r="358" spans="3:3">
      <c r="C358" s="42">
        <f t="shared" si="10"/>
        <v>2324</v>
      </c>
    </row>
    <row r="359" spans="3:3">
      <c r="C359" s="42">
        <f t="shared" si="10"/>
        <v>2325</v>
      </c>
    </row>
    <row r="360" spans="3:3">
      <c r="C360" s="42">
        <f t="shared" si="10"/>
        <v>2326</v>
      </c>
    </row>
    <row r="361" spans="3:3">
      <c r="C361" s="42">
        <f t="shared" si="10"/>
        <v>2327</v>
      </c>
    </row>
    <row r="362" spans="3:3">
      <c r="C362" s="42">
        <f t="shared" si="10"/>
        <v>2328</v>
      </c>
    </row>
    <row r="363" spans="3:3">
      <c r="C363" s="42">
        <f t="shared" si="10"/>
        <v>2329</v>
      </c>
    </row>
    <row r="364" spans="3:3">
      <c r="C364" s="42">
        <f t="shared" si="10"/>
        <v>2330</v>
      </c>
    </row>
    <row r="365" spans="3:3">
      <c r="C365" s="42">
        <f t="shared" si="10"/>
        <v>2331</v>
      </c>
    </row>
    <row r="366" spans="3:3">
      <c r="C366" s="42">
        <f t="shared" si="10"/>
        <v>2332</v>
      </c>
    </row>
    <row r="367" spans="3:3">
      <c r="C367" s="42">
        <f t="shared" si="10"/>
        <v>2333</v>
      </c>
    </row>
    <row r="368" spans="3:3">
      <c r="C368" s="42">
        <f t="shared" si="10"/>
        <v>2334</v>
      </c>
    </row>
    <row r="369" spans="3:3">
      <c r="C369" s="42">
        <f t="shared" si="10"/>
        <v>2335</v>
      </c>
    </row>
    <row r="370" spans="3:3">
      <c r="C370" s="42">
        <f t="shared" si="10"/>
        <v>2336</v>
      </c>
    </row>
    <row r="371" spans="3:3">
      <c r="C371" s="42">
        <f t="shared" si="10"/>
        <v>2337</v>
      </c>
    </row>
    <row r="372" spans="3:3">
      <c r="C372" s="42">
        <f t="shared" si="10"/>
        <v>2338</v>
      </c>
    </row>
    <row r="373" spans="3:3">
      <c r="C373" s="42">
        <f t="shared" si="10"/>
        <v>2339</v>
      </c>
    </row>
    <row r="374" spans="3:3">
      <c r="C374" s="42">
        <f t="shared" si="10"/>
        <v>2340</v>
      </c>
    </row>
    <row r="375" spans="3:3">
      <c r="C375" s="42">
        <f t="shared" si="10"/>
        <v>2341</v>
      </c>
    </row>
    <row r="376" spans="3:3">
      <c r="C376" s="42">
        <f t="shared" si="10"/>
        <v>2342</v>
      </c>
    </row>
    <row r="377" spans="3:3">
      <c r="C377" s="42">
        <f t="shared" si="10"/>
        <v>2343</v>
      </c>
    </row>
    <row r="378" spans="3:3">
      <c r="C378" s="42">
        <f t="shared" si="10"/>
        <v>2344</v>
      </c>
    </row>
    <row r="379" spans="3:3">
      <c r="C379" s="42">
        <f t="shared" si="10"/>
        <v>2345</v>
      </c>
    </row>
    <row r="380" spans="3:3">
      <c r="C380" s="42">
        <f t="shared" si="10"/>
        <v>2346</v>
      </c>
    </row>
    <row r="381" spans="3:3">
      <c r="C381" s="42">
        <f t="shared" si="10"/>
        <v>2347</v>
      </c>
    </row>
    <row r="382" spans="3:3">
      <c r="C382" s="42">
        <f t="shared" si="10"/>
        <v>2348</v>
      </c>
    </row>
    <row r="383" spans="3:3">
      <c r="C383" s="42">
        <f t="shared" si="10"/>
        <v>2349</v>
      </c>
    </row>
    <row r="384" spans="3:3">
      <c r="C384" s="42">
        <f t="shared" si="10"/>
        <v>2350</v>
      </c>
    </row>
    <row r="385" spans="3:3">
      <c r="C385" s="42">
        <f t="shared" si="10"/>
        <v>2351</v>
      </c>
    </row>
    <row r="386" spans="3:3">
      <c r="C386" s="42">
        <f t="shared" si="10"/>
        <v>2352</v>
      </c>
    </row>
    <row r="387" spans="3:3">
      <c r="C387" s="42">
        <f t="shared" si="10"/>
        <v>2353</v>
      </c>
    </row>
    <row r="388" spans="3:3">
      <c r="C388" s="42">
        <f t="shared" ref="C388:C408" si="11">+C387+1</f>
        <v>2354</v>
      </c>
    </row>
    <row r="389" spans="3:3">
      <c r="C389" s="42">
        <f t="shared" si="11"/>
        <v>2355</v>
      </c>
    </row>
    <row r="390" spans="3:3">
      <c r="C390" s="42">
        <f t="shared" si="11"/>
        <v>2356</v>
      </c>
    </row>
    <row r="391" spans="3:3">
      <c r="C391" s="42">
        <f t="shared" si="11"/>
        <v>2357</v>
      </c>
    </row>
    <row r="392" spans="3:3">
      <c r="C392" s="42">
        <f t="shared" si="11"/>
        <v>2358</v>
      </c>
    </row>
    <row r="393" spans="3:3">
      <c r="C393" s="42">
        <f t="shared" si="11"/>
        <v>2359</v>
      </c>
    </row>
    <row r="394" spans="3:3">
      <c r="C394" s="42">
        <f t="shared" si="11"/>
        <v>2360</v>
      </c>
    </row>
    <row r="395" spans="3:3">
      <c r="C395" s="42">
        <f t="shared" si="11"/>
        <v>2361</v>
      </c>
    </row>
    <row r="396" spans="3:3">
      <c r="C396" s="42">
        <f t="shared" si="11"/>
        <v>2362</v>
      </c>
    </row>
    <row r="397" spans="3:3">
      <c r="C397" s="42">
        <f t="shared" si="11"/>
        <v>2363</v>
      </c>
    </row>
    <row r="398" spans="3:3">
      <c r="C398" s="42">
        <f t="shared" si="11"/>
        <v>2364</v>
      </c>
    </row>
    <row r="399" spans="3:3">
      <c r="C399" s="42">
        <f t="shared" si="11"/>
        <v>2365</v>
      </c>
    </row>
    <row r="400" spans="3:3">
      <c r="C400" s="42">
        <f t="shared" si="11"/>
        <v>2366</v>
      </c>
    </row>
    <row r="401" spans="3:3">
      <c r="C401" s="42">
        <f t="shared" si="11"/>
        <v>2367</v>
      </c>
    </row>
    <row r="402" spans="3:3">
      <c r="C402" s="42">
        <f t="shared" si="11"/>
        <v>2368</v>
      </c>
    </row>
    <row r="403" spans="3:3">
      <c r="C403" s="42">
        <f t="shared" si="11"/>
        <v>2369</v>
      </c>
    </row>
    <row r="404" spans="3:3">
      <c r="C404" s="42">
        <f t="shared" si="11"/>
        <v>2370</v>
      </c>
    </row>
    <row r="405" spans="3:3">
      <c r="C405" s="42">
        <f t="shared" si="11"/>
        <v>2371</v>
      </c>
    </row>
    <row r="406" spans="3:3">
      <c r="C406" s="42">
        <f t="shared" si="11"/>
        <v>2372</v>
      </c>
    </row>
    <row r="407" spans="3:3">
      <c r="C407" s="42">
        <f t="shared" si="11"/>
        <v>2373</v>
      </c>
    </row>
    <row r="408" spans="3:3">
      <c r="C408" s="42">
        <f t="shared" si="11"/>
        <v>2374</v>
      </c>
    </row>
    <row r="409" spans="3:3">
      <c r="C409" s="42">
        <f>+C408+1</f>
        <v>2375</v>
      </c>
    </row>
    <row r="410" spans="3:3">
      <c r="C410" s="42">
        <f t="shared" ref="C410:C413" si="12">+C409+1</f>
        <v>2376</v>
      </c>
    </row>
    <row r="411" spans="3:3">
      <c r="C411" s="42">
        <f t="shared" si="12"/>
        <v>2377</v>
      </c>
    </row>
    <row r="412" spans="3:3">
      <c r="C412" s="42">
        <f t="shared" si="12"/>
        <v>2378</v>
      </c>
    </row>
    <row r="413" spans="3:3">
      <c r="C413" s="42">
        <f t="shared" si="12"/>
        <v>2379</v>
      </c>
    </row>
    <row r="414" spans="3:3">
      <c r="C414" s="42">
        <f>+C413+1</f>
        <v>2380</v>
      </c>
    </row>
    <row r="415" spans="3:3">
      <c r="C415" s="42">
        <f t="shared" ref="C415:C417" si="13">+C414+1</f>
        <v>2381</v>
      </c>
    </row>
    <row r="416" spans="3:3">
      <c r="C416" s="42">
        <f t="shared" si="13"/>
        <v>2382</v>
      </c>
    </row>
    <row r="417" spans="3:3">
      <c r="C417" s="42">
        <f t="shared" si="13"/>
        <v>2383</v>
      </c>
    </row>
    <row r="418" spans="3:3">
      <c r="C418" s="42">
        <f>+C417+1</f>
        <v>2384</v>
      </c>
    </row>
    <row r="419" spans="3:3">
      <c r="C419" s="42">
        <f t="shared" ref="C419:C420" si="14">+C418+1</f>
        <v>2385</v>
      </c>
    </row>
    <row r="420" spans="3:3">
      <c r="C420" s="42">
        <f t="shared" si="14"/>
        <v>2386</v>
      </c>
    </row>
    <row r="421" spans="3:3">
      <c r="C421" s="42">
        <f>+C420+1</f>
        <v>2387</v>
      </c>
    </row>
    <row r="422" spans="3:3">
      <c r="C422" s="42">
        <f t="shared" ref="C422:C425" si="15">+C421+1</f>
        <v>2388</v>
      </c>
    </row>
    <row r="423" spans="3:3">
      <c r="C423" s="42">
        <f t="shared" si="15"/>
        <v>2389</v>
      </c>
    </row>
    <row r="424" spans="3:3">
      <c r="C424" s="42">
        <f t="shared" si="15"/>
        <v>2390</v>
      </c>
    </row>
    <row r="425" spans="3:3">
      <c r="C425" s="42">
        <f t="shared" si="15"/>
        <v>2391</v>
      </c>
    </row>
    <row r="426" spans="3:3">
      <c r="C426" s="42">
        <f>+C425+1</f>
        <v>2392</v>
      </c>
    </row>
    <row r="427" spans="3:3">
      <c r="C427" s="42">
        <f t="shared" ref="C427:C431" si="16">+C426+1</f>
        <v>2393</v>
      </c>
    </row>
    <row r="428" spans="3:3">
      <c r="C428" s="42">
        <f t="shared" si="16"/>
        <v>2394</v>
      </c>
    </row>
    <row r="429" spans="3:3">
      <c r="C429" s="42">
        <f t="shared" si="16"/>
        <v>2395</v>
      </c>
    </row>
    <row r="430" spans="3:3">
      <c r="C430" s="42">
        <f t="shared" si="16"/>
        <v>2396</v>
      </c>
    </row>
    <row r="431" spans="3:3">
      <c r="C431" s="42">
        <f t="shared" si="16"/>
        <v>2397</v>
      </c>
    </row>
    <row r="432" spans="3:3">
      <c r="C432" s="42">
        <f>+C431+1</f>
        <v>2398</v>
      </c>
    </row>
    <row r="433" spans="3:3">
      <c r="C433" s="42">
        <f t="shared" ref="C433:C434" si="17">+C432+1</f>
        <v>2399</v>
      </c>
    </row>
    <row r="434" spans="3:3">
      <c r="C434" s="42">
        <f t="shared" si="17"/>
        <v>2400</v>
      </c>
    </row>
  </sheetData>
  <sortState xmlns:xlrd2="http://schemas.microsoft.com/office/spreadsheetml/2017/richdata2" ref="H3:I5">
    <sortCondition ref="H3"/>
  </sortState>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8"/>
  <sheetViews>
    <sheetView topLeftCell="A24" workbookViewId="0">
      <selection activeCell="B49" sqref="B49"/>
    </sheetView>
  </sheetViews>
  <sheetFormatPr defaultRowHeight="14.45"/>
  <cols>
    <col min="1" max="1" width="3.7109375" customWidth="1"/>
  </cols>
  <sheetData>
    <row r="1" spans="1:2">
      <c r="A1" t="s">
        <v>279</v>
      </c>
    </row>
    <row r="2" spans="1:2">
      <c r="B2" t="s">
        <v>280</v>
      </c>
    </row>
    <row r="3" spans="1:2">
      <c r="A3" t="s">
        <v>281</v>
      </c>
    </row>
    <row r="4" spans="1:2">
      <c r="B4" t="s">
        <v>282</v>
      </c>
    </row>
    <row r="5" spans="1:2">
      <c r="B5" t="s">
        <v>283</v>
      </c>
    </row>
    <row r="6" spans="1:2">
      <c r="B6" t="s">
        <v>284</v>
      </c>
    </row>
    <row r="7" spans="1:2">
      <c r="B7" t="s">
        <v>285</v>
      </c>
    </row>
    <row r="8" spans="1:2">
      <c r="A8" t="s">
        <v>286</v>
      </c>
    </row>
    <row r="9" spans="1:2">
      <c r="B9" t="s">
        <v>287</v>
      </c>
    </row>
    <row r="10" spans="1:2">
      <c r="A10" t="s">
        <v>288</v>
      </c>
    </row>
    <row r="11" spans="1:2">
      <c r="B11" t="s">
        <v>289</v>
      </c>
    </row>
    <row r="12" spans="1:2">
      <c r="B12" t="s">
        <v>290</v>
      </c>
    </row>
    <row r="13" spans="1:2">
      <c r="B13" t="s">
        <v>291</v>
      </c>
    </row>
    <row r="14" spans="1:2">
      <c r="A14" t="s">
        <v>292</v>
      </c>
    </row>
    <row r="15" spans="1:2">
      <c r="B15" t="s">
        <v>293</v>
      </c>
    </row>
    <row r="16" spans="1:2">
      <c r="B16" t="s">
        <v>294</v>
      </c>
    </row>
    <row r="17" spans="1:2">
      <c r="A17" t="s">
        <v>295</v>
      </c>
    </row>
    <row r="18" spans="1:2">
      <c r="B18" t="s">
        <v>296</v>
      </c>
    </row>
    <row r="19" spans="1:2">
      <c r="B19" t="s">
        <v>297</v>
      </c>
    </row>
    <row r="20" spans="1:2">
      <c r="B20" t="s">
        <v>298</v>
      </c>
    </row>
    <row r="21" spans="1:2">
      <c r="B21" t="s">
        <v>299</v>
      </c>
    </row>
    <row r="22" spans="1:2">
      <c r="A22" t="s">
        <v>300</v>
      </c>
    </row>
    <row r="23" spans="1:2">
      <c r="B23" t="s">
        <v>301</v>
      </c>
    </row>
    <row r="24" spans="1:2">
      <c r="A24" t="s">
        <v>302</v>
      </c>
    </row>
    <row r="25" spans="1:2">
      <c r="B25" t="s">
        <v>303</v>
      </c>
    </row>
    <row r="26" spans="1:2">
      <c r="B26" t="s">
        <v>304</v>
      </c>
    </row>
    <row r="27" spans="1:2">
      <c r="A27" t="s">
        <v>305</v>
      </c>
    </row>
    <row r="28" spans="1:2">
      <c r="B28" t="s">
        <v>306</v>
      </c>
    </row>
    <row r="29" spans="1:2">
      <c r="B29" t="s">
        <v>307</v>
      </c>
    </row>
    <row r="30" spans="1:2">
      <c r="A30" t="s">
        <v>308</v>
      </c>
    </row>
    <row r="31" spans="1:2">
      <c r="B31" t="s">
        <v>309</v>
      </c>
    </row>
    <row r="32" spans="1:2">
      <c r="A32" t="s">
        <v>310</v>
      </c>
    </row>
    <row r="33" spans="1:2">
      <c r="B33" t="s">
        <v>311</v>
      </c>
    </row>
    <row r="34" spans="1:2">
      <c r="A34" t="s">
        <v>312</v>
      </c>
    </row>
    <row r="35" spans="1:2">
      <c r="B35" t="s">
        <v>313</v>
      </c>
    </row>
    <row r="36" spans="1:2">
      <c r="B36" t="s">
        <v>314</v>
      </c>
    </row>
    <row r="38" spans="1:2">
      <c r="A38" t="s">
        <v>315</v>
      </c>
    </row>
    <row r="39" spans="1:2">
      <c r="B39" t="s">
        <v>316</v>
      </c>
    </row>
    <row r="40" spans="1:2">
      <c r="B40" t="s">
        <v>317</v>
      </c>
    </row>
    <row r="41" spans="1:2">
      <c r="A41" t="s">
        <v>318</v>
      </c>
    </row>
    <row r="42" spans="1:2">
      <c r="B42" t="s">
        <v>319</v>
      </c>
    </row>
    <row r="43" spans="1:2">
      <c r="B43" t="s">
        <v>320</v>
      </c>
    </row>
    <row r="44" spans="1:2">
      <c r="B44" t="s">
        <v>321</v>
      </c>
    </row>
    <row r="45" spans="1:2">
      <c r="B45" t="s">
        <v>322</v>
      </c>
    </row>
    <row r="46" spans="1:2">
      <c r="B46" t="s">
        <v>323</v>
      </c>
    </row>
    <row r="47" spans="1:2">
      <c r="A47" t="s">
        <v>324</v>
      </c>
    </row>
    <row r="48" spans="1:2">
      <c r="B48"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Department of Defense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Cesare, Nicholas A CIV USARMY HQDA ASA FM (USA)</dc:creator>
  <cp:keywords/>
  <dc:description/>
  <cp:lastModifiedBy>Cesare, Nicholas A CIV USARMY HQDA ASA FM (USA)</cp:lastModifiedBy>
  <cp:revision/>
  <dcterms:created xsi:type="dcterms:W3CDTF">2022-02-03T20:49:07Z</dcterms:created>
  <dcterms:modified xsi:type="dcterms:W3CDTF">2024-08-30T13:06:15Z</dcterms:modified>
  <cp:category/>
  <cp:contentStatus/>
</cp:coreProperties>
</file>