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G:\AMCRM\AMCRM-F\Reimburseable\Rate Board\Rates\FY23 Rates\"/>
    </mc:Choice>
  </mc:AlternateContent>
  <xr:revisionPtr revIDLastSave="0" documentId="8_{ADD7FEB1-7287-413F-801D-404DBCF12271}" xr6:coauthVersionLast="47" xr6:coauthVersionMax="47" xr10:uidLastSave="{00000000-0000-0000-0000-000000000000}"/>
  <bookViews>
    <workbookView xWindow="-25320" yWindow="90" windowWidth="25440" windowHeight="15180" xr2:uid="{00000000-000D-0000-FFFF-FFFF00000000}"/>
  </bookViews>
  <sheets>
    <sheet name="FY23 Indirect Rates Summary" sheetId="4" r:id="rId1"/>
    <sheet name="FY23 CECOM Reimbursable Costs" sheetId="3" r:id="rId2"/>
    <sheet name="Reimbursable Costs Details" sheetId="6" r:id="rId3"/>
  </sheets>
  <externalReferences>
    <externalReference r:id="rId4"/>
  </externalReferences>
  <definedNames>
    <definedName name="_COST_BY_PM" hidden="1">#REF!</definedName>
    <definedName name="_Fill" hidden="1">#REF!</definedName>
    <definedName name="Boolean">'[1]Data Validation'!$D$2:$D$3</definedName>
    <definedName name="CEAC">'[1]Data Validation'!$G$2:$G$6</definedName>
    <definedName name="d" hidden="1">#REF!</definedName>
    <definedName name="E" hidden="1">#REF!</definedName>
    <definedName name="EndDate">'[1]Data Validation'!$A$6</definedName>
    <definedName name="FYStart">'[1]Data Validation'!$A$5</definedName>
    <definedName name="Geoloc">'[1]Data Validation'!$P$2:$P$3</definedName>
    <definedName name="GSequiv">'[1]Data Validation'!$O$2:$O$13</definedName>
    <definedName name="LaborType">'[1]Data Validation'!$B$2:$B$5</definedName>
    <definedName name="Line">'[1]Data Validation'!$N$2:$N$247</definedName>
    <definedName name="Location">'[1]Data Validation'!$C$2:$C$3</definedName>
    <definedName name="NEW" hidden="1">#REF!</definedName>
    <definedName name="NOT" hidden="1">#REF!</definedName>
    <definedName name="ok" hidden="1">#REF!</definedName>
    <definedName name="Para">'[1]Data Validation'!$M$2:$M$253</definedName>
    <definedName name="PM" hidden="1">#REF!</definedName>
    <definedName name="_xlnm.Print_Area" localSheetId="1">'FY23 CECOM Reimbursable Costs'!#REF!</definedName>
    <definedName name="RECON" hidden="1">#REF!</definedName>
    <definedName name="SPV">'[1]Data Validation'!$E$2</definedName>
    <definedName name="StartDate">'[1]Data Validation'!$A$4</definedName>
    <definedName name="Template"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6" l="1"/>
  <c r="C10" i="6" s="1"/>
  <c r="Z11" i="6"/>
  <c r="Z7" i="6" s="1"/>
  <c r="Y11" i="6"/>
  <c r="Y7" i="6" s="1"/>
  <c r="X11" i="6"/>
  <c r="X7" i="6" s="1"/>
  <c r="I11" i="6"/>
  <c r="U11" i="6"/>
  <c r="R11" i="6"/>
  <c r="O11" i="6"/>
  <c r="L11" i="6"/>
  <c r="F11" i="6"/>
  <c r="U7" i="6" l="1"/>
  <c r="U10" i="6"/>
  <c r="R7" i="6"/>
  <c r="R10" i="6"/>
  <c r="I7" i="6"/>
  <c r="I10" i="6"/>
  <c r="F7" i="6"/>
  <c r="F10" i="6"/>
  <c r="L7" i="6"/>
  <c r="L10" i="6"/>
  <c r="O7" i="6"/>
  <c r="O10" i="6"/>
  <c r="C7" i="6"/>
  <c r="O9" i="6" l="1"/>
  <c r="L9" i="6"/>
  <c r="F9" i="6"/>
  <c r="E11" i="6"/>
  <c r="E10" i="6" s="1"/>
  <c r="C9" i="6" s="1"/>
  <c r="W11" i="6"/>
  <c r="W10" i="6" s="1"/>
  <c r="U9" i="6" s="1"/>
  <c r="K11" i="6"/>
  <c r="K10" i="6" s="1"/>
  <c r="I9" i="6" s="1"/>
  <c r="Q11" i="6"/>
  <c r="Q10" i="6" s="1"/>
  <c r="G11" i="6"/>
  <c r="G10" i="6" s="1"/>
  <c r="M11" i="6"/>
  <c r="M10" i="6" s="1"/>
  <c r="S11" i="6"/>
  <c r="S10" i="6" s="1"/>
  <c r="S9" i="6" s="1"/>
  <c r="V11" i="6"/>
  <c r="V10" i="6" s="1"/>
  <c r="J11" i="6"/>
  <c r="J10" i="6" s="1"/>
  <c r="J9" i="6" s="1"/>
  <c r="P11" i="6"/>
  <c r="P10" i="6" s="1"/>
  <c r="P9" i="6" s="1"/>
  <c r="N11" i="6"/>
  <c r="N10" i="6" s="1"/>
  <c r="T11" i="6"/>
  <c r="T10" i="6" s="1"/>
  <c r="R9" i="6" s="1"/>
  <c r="H11" i="6"/>
  <c r="H10" i="6" s="1"/>
  <c r="D11" i="6"/>
  <c r="D10" i="6" s="1"/>
  <c r="G9" i="6" l="1"/>
  <c r="D9" i="6"/>
  <c r="V9" i="6"/>
  <c r="M9" i="6"/>
  <c r="V7" i="6"/>
  <c r="G7" i="6"/>
  <c r="S7" i="6"/>
  <c r="T7" i="6"/>
  <c r="M7" i="6"/>
  <c r="H7" i="6"/>
  <c r="Q7" i="6"/>
  <c r="N7" i="6"/>
  <c r="K7" i="6"/>
  <c r="P7" i="6"/>
  <c r="W7" i="6"/>
  <c r="J7" i="6"/>
  <c r="E7" i="6"/>
  <c r="D7" i="6"/>
  <c r="AA11" i="6"/>
  <c r="AA7" i="6" l="1"/>
  <c r="N5" i="3"/>
  <c r="N21" i="3"/>
  <c r="N20" i="3"/>
  <c r="N19" i="3"/>
  <c r="N18" i="3"/>
  <c r="N17" i="3"/>
  <c r="N16" i="3"/>
  <c r="N15" i="3"/>
  <c r="N14" i="3"/>
  <c r="N13" i="3"/>
  <c r="N12" i="3"/>
  <c r="N11" i="3"/>
  <c r="N10" i="3"/>
  <c r="N8" i="3"/>
  <c r="N6" i="3"/>
  <c r="M9" i="3"/>
  <c r="M7" i="3" s="1"/>
  <c r="L9" i="3"/>
  <c r="L7" i="3" s="1"/>
  <c r="K9" i="3"/>
  <c r="K7" i="3" s="1"/>
  <c r="J9" i="3"/>
  <c r="J7" i="3" s="1"/>
  <c r="I9" i="3"/>
  <c r="I7" i="3" s="1"/>
  <c r="H9" i="3"/>
  <c r="H7" i="3" s="1"/>
  <c r="G9" i="3"/>
  <c r="G7" i="3" s="1"/>
  <c r="F9" i="3"/>
  <c r="F7" i="3" s="1"/>
  <c r="E9" i="3"/>
  <c r="E7" i="3" s="1"/>
  <c r="D9" i="3"/>
  <c r="D7" i="3" s="1"/>
  <c r="N9" i="3" l="1"/>
  <c r="N7" i="3"/>
</calcChain>
</file>

<file path=xl/sharedStrings.xml><?xml version="1.0" encoding="utf-8"?>
<sst xmlns="http://schemas.openxmlformats.org/spreadsheetml/2006/main" count="118" uniqueCount="66">
  <si>
    <t>G2</t>
  </si>
  <si>
    <t>Legal</t>
  </si>
  <si>
    <t>Safety</t>
  </si>
  <si>
    <t>OSBP</t>
  </si>
  <si>
    <t>ILSC</t>
  </si>
  <si>
    <t>SEC</t>
  </si>
  <si>
    <t>DTTL</t>
  </si>
  <si>
    <t>Indirect</t>
  </si>
  <si>
    <t>Activity</t>
  </si>
  <si>
    <t>N/A</t>
  </si>
  <si>
    <t>WY</t>
  </si>
  <si>
    <t>Awards</t>
  </si>
  <si>
    <t>Supplies</t>
  </si>
  <si>
    <t>DTTL Costs</t>
  </si>
  <si>
    <t>Training</t>
  </si>
  <si>
    <t>Equipment</t>
  </si>
  <si>
    <t>Basis of Estimate</t>
  </si>
  <si>
    <t>Rate</t>
  </si>
  <si>
    <t>CECOM FY23 Indirect Rates</t>
  </si>
  <si>
    <t>Reimbursable Program Costs</t>
  </si>
  <si>
    <t>Overtime</t>
  </si>
  <si>
    <t>Contract Labor</t>
  </si>
  <si>
    <t>Non-Labor Contracts</t>
  </si>
  <si>
    <t>OGAs</t>
  </si>
  <si>
    <t>Rent, Comms, Utilities, &amp; Transportation</t>
  </si>
  <si>
    <t>Other Non-Labor</t>
  </si>
  <si>
    <t>Travel</t>
  </si>
  <si>
    <t>ISEC</t>
  </si>
  <si>
    <t>CECOM FY23 Reimbursable Program by Activity and Major Cost Categories</t>
  </si>
  <si>
    <t>CECOM 
Totals</t>
  </si>
  <si>
    <t>DTTL-Based Rates</t>
  </si>
  <si>
    <t>Assessment Rates</t>
  </si>
  <si>
    <t>Embedded</t>
  </si>
  <si>
    <t>Non-Embedded</t>
  </si>
  <si>
    <t>Payroll (Indirect Labor)</t>
  </si>
  <si>
    <t>Indirect Rate Requirements</t>
  </si>
  <si>
    <r>
      <t xml:space="preserve">CTSF SUT
</t>
    </r>
    <r>
      <rPr>
        <i/>
        <sz val="12"/>
        <color theme="0"/>
        <rFont val="Calibri"/>
        <family val="2"/>
        <scheme val="minor"/>
      </rPr>
      <t>(30 systems)</t>
    </r>
  </si>
  <si>
    <r>
      <t xml:space="preserve">CTSF Site_Support
</t>
    </r>
    <r>
      <rPr>
        <i/>
        <sz val="12"/>
        <color theme="0"/>
        <rFont val="Calibri"/>
        <family val="2"/>
        <scheme val="minor"/>
      </rPr>
      <t>(43,580 sq ft)</t>
    </r>
  </si>
  <si>
    <r>
      <t xml:space="preserve">OAS NSEC_FFRDC
</t>
    </r>
    <r>
      <rPr>
        <i/>
        <sz val="12"/>
        <color theme="0"/>
        <rFont val="Calibri"/>
        <family val="2"/>
        <scheme val="minor"/>
      </rPr>
      <t>(1,479 STEs)</t>
    </r>
  </si>
  <si>
    <r>
      <rPr>
        <b/>
        <u/>
        <sz val="11"/>
        <color theme="1"/>
        <rFont val="Calibri"/>
        <family val="2"/>
        <scheme val="minor"/>
      </rPr>
      <t>CECOM Activities/Command Rates</t>
    </r>
    <r>
      <rPr>
        <b/>
        <sz val="11"/>
        <color theme="1"/>
        <rFont val="Calibri"/>
        <family val="2"/>
        <scheme val="minor"/>
      </rPr>
      <t xml:space="preserve">
</t>
    </r>
    <r>
      <rPr>
        <i/>
        <sz val="10"/>
        <color theme="1"/>
        <rFont val="Calibri"/>
        <family val="2"/>
        <scheme val="minor"/>
      </rPr>
      <t>Rates are to be applied for each direct touch time labor (DTTL) WY required. Utilize embedded and non-embedded rates accordingly</t>
    </r>
  </si>
  <si>
    <r>
      <rPr>
        <b/>
        <u/>
        <sz val="11"/>
        <color theme="1"/>
        <rFont val="Calibri"/>
        <family val="2"/>
        <scheme val="minor"/>
      </rPr>
      <t>CECOM Staff Rates</t>
    </r>
    <r>
      <rPr>
        <b/>
        <sz val="11"/>
        <color theme="1"/>
        <rFont val="Calibri"/>
        <family val="2"/>
        <scheme val="minor"/>
      </rPr>
      <t xml:space="preserve">
</t>
    </r>
    <r>
      <rPr>
        <i/>
        <sz val="10"/>
        <color theme="1"/>
        <rFont val="Calibri"/>
        <family val="2"/>
        <scheme val="minor"/>
      </rPr>
      <t>Rates are to be applied for each direct touch time labor (DTTL) WY required. Utilize embedded and non-embedded rates accordingly</t>
    </r>
  </si>
  <si>
    <t>1,479 STE</t>
  </si>
  <si>
    <t>30 systems planned</t>
  </si>
  <si>
    <t>CECOM ILSC</t>
  </si>
  <si>
    <t>CECOM SEC</t>
  </si>
  <si>
    <t>CECOM ISEC</t>
  </si>
  <si>
    <t>CECOM G2</t>
  </si>
  <si>
    <t>CECOM Legal</t>
  </si>
  <si>
    <t>CECOM Safety</t>
  </si>
  <si>
    <t>CECOM OSBP</t>
  </si>
  <si>
    <t>CECOM OAS_NSEC FFRDC</t>
  </si>
  <si>
    <t>CECOM CTSF Systems Under Test (SUT)</t>
  </si>
  <si>
    <r>
      <t>CECOM CTSF Site Support (ft</t>
    </r>
    <r>
      <rPr>
        <vertAlign val="superscript"/>
        <sz val="12"/>
        <color rgb="FF000000"/>
        <rFont val="Calibri"/>
        <family val="2"/>
        <scheme val="minor"/>
      </rPr>
      <t>2</t>
    </r>
    <r>
      <rPr>
        <sz val="12"/>
        <color rgb="FF000000"/>
        <rFont val="Calibri"/>
        <family val="2"/>
        <scheme val="minor"/>
      </rPr>
      <t>)</t>
    </r>
  </si>
  <si>
    <r>
      <t>43,378 ft</t>
    </r>
    <r>
      <rPr>
        <vertAlign val="superscript"/>
        <sz val="12"/>
        <color rgb="FF000000"/>
        <rFont val="Calibri"/>
        <family val="2"/>
        <scheme val="minor"/>
      </rPr>
      <t>2</t>
    </r>
  </si>
  <si>
    <t>Total Reimbursable Costs</t>
  </si>
  <si>
    <r>
      <rPr>
        <b/>
        <u/>
        <sz val="11"/>
        <color theme="1"/>
        <rFont val="Calibri"/>
        <family val="2"/>
        <scheme val="minor"/>
      </rPr>
      <t>Assessment-Based Rates</t>
    </r>
    <r>
      <rPr>
        <b/>
        <sz val="11"/>
        <color theme="1"/>
        <rFont val="Calibri"/>
        <family val="2"/>
        <scheme val="minor"/>
      </rPr>
      <t xml:space="preserve">
</t>
    </r>
    <r>
      <rPr>
        <sz val="10"/>
        <color theme="1"/>
        <rFont val="Calibri"/>
        <family val="2"/>
        <scheme val="minor"/>
      </rPr>
      <t>o OAS rate for each STE purchased
o SUT rate for each system supported
o Site Support rate for each square footage of space utilized</t>
    </r>
  </si>
  <si>
    <t>CTSF Site_Support</t>
  </si>
  <si>
    <t>CTSF SUT</t>
  </si>
  <si>
    <t>Work Years</t>
  </si>
  <si>
    <t>Supplies/Printing</t>
  </si>
  <si>
    <t>Rent/Communications/Utilities/Transportation</t>
  </si>
  <si>
    <t>OAS NSEC_FFRDC</t>
  </si>
  <si>
    <t>Average Indirect Rate per DTTL WY</t>
  </si>
  <si>
    <t>Indirect Rates</t>
  </si>
  <si>
    <r>
      <rPr>
        <b/>
        <u/>
        <sz val="9"/>
        <rFont val="Calibri"/>
        <family val="2"/>
        <scheme val="minor"/>
      </rPr>
      <t>Indirect Rates (row 8) are calculated by:</t>
    </r>
    <r>
      <rPr>
        <b/>
        <sz val="9"/>
        <rFont val="Calibri"/>
        <family val="2"/>
        <scheme val="minor"/>
      </rPr>
      <t xml:space="preserve">
</t>
    </r>
    <r>
      <rPr>
        <sz val="9"/>
        <rFont val="Calibri"/>
        <family val="2"/>
        <scheme val="minor"/>
      </rPr>
      <t>1) Dividing DTTL Indirect Rate Requirements by total WYs for each support category (embedded vs non-embedded) to yield the Average Indirect Rate per DTTL WY (row 9)
2) Indirect Labor and associated non-labor costs (e.g. Column 'E') are divided by the total number of planned DTTL WYs (embedded + non-embedded) to yield the Average Indirect Rate per DTTL WY (row 9)
3) Inidrect Rates (row 10) are calculated by adding the Average Indirect Rate per DTTL WY with the associated average cost for each support category (Embedded vs Non-Embedded)</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</si>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</sst>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_(#,##0.00_);_(\-#,##0.00\);_(&quot;-&quot;_);_(@_)"/>
    <numFmt numFmtId="165" formatCode="_(&quot;$&quot;#,##0_);_(&quot;$&quot;\(#,##0\)_);_(&quot;-&quot;_);_(@_)"/>
    <numFmt numFmtId="166" formatCode="&quot;$&quot;#,##0"/>
    <numFmt numFmtId="167" formatCode="&quot;$&quot;#,##0.00"/>
  </numFmts>
  <fonts count="24" x14ac:knownFonts="1">
    <font>
      <sz val="11"/>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b/>
      <sz val="22"/>
      <color theme="1"/>
      <name val="Calibri"/>
      <family val="2"/>
      <scheme val="minor"/>
    </font>
    <font>
      <b/>
      <sz val="16"/>
      <color theme="0"/>
      <name val="Calibri"/>
      <family val="2"/>
      <scheme val="minor"/>
    </font>
    <font>
      <b/>
      <sz val="14"/>
      <color theme="0"/>
      <name val="Calibri"/>
      <family val="2"/>
      <scheme val="minor"/>
    </font>
    <font>
      <b/>
      <i/>
      <sz val="12"/>
      <color theme="1"/>
      <name val="Calibri"/>
      <family val="2"/>
      <scheme val="minor"/>
    </font>
    <font>
      <sz val="10"/>
      <color theme="1"/>
      <name val="Calibri"/>
      <family val="2"/>
      <scheme val="minor"/>
    </font>
    <font>
      <b/>
      <sz val="12"/>
      <color theme="0"/>
      <name val="Calibri"/>
      <family val="2"/>
      <scheme val="minor"/>
    </font>
    <font>
      <i/>
      <sz val="10"/>
      <color theme="1"/>
      <name val="Calibri"/>
      <family val="2"/>
      <scheme val="minor"/>
    </font>
    <font>
      <b/>
      <sz val="14"/>
      <name val="Calibri"/>
      <family val="2"/>
      <scheme val="minor"/>
    </font>
    <font>
      <i/>
      <sz val="12"/>
      <color theme="0"/>
      <name val="Calibri"/>
      <family val="2"/>
      <scheme val="minor"/>
    </font>
    <font>
      <b/>
      <u/>
      <sz val="20"/>
      <color theme="0"/>
      <name val="Calibri"/>
      <family val="2"/>
      <scheme val="minor"/>
    </font>
    <font>
      <sz val="12"/>
      <color rgb="FF000000"/>
      <name val="Calibri"/>
      <family val="2"/>
      <scheme val="minor"/>
    </font>
    <font>
      <vertAlign val="superscript"/>
      <sz val="12"/>
      <color rgb="FF000000"/>
      <name val="Calibri"/>
      <family val="2"/>
      <scheme val="minor"/>
    </font>
    <font>
      <sz val="16"/>
      <color theme="0"/>
      <name val="Calibri"/>
      <family val="2"/>
      <scheme val="minor"/>
    </font>
    <font>
      <b/>
      <sz val="16"/>
      <color theme="1"/>
      <name val="Calibri"/>
      <family val="2"/>
      <scheme val="minor"/>
    </font>
    <font>
      <b/>
      <sz val="9"/>
      <name val="Calibri"/>
      <family val="2"/>
      <scheme val="minor"/>
    </font>
    <font>
      <b/>
      <u/>
      <sz val="9"/>
      <name val="Calibri"/>
      <family val="2"/>
      <scheme val="minor"/>
    </font>
    <font>
      <sz val="9"/>
      <name val="Calibri"/>
      <family val="2"/>
      <scheme val="minor"/>
    </font>
  </fonts>
  <fills count="13">
    <fill>
      <patternFill patternType="none"/>
    </fill>
    <fill>
      <patternFill patternType="gray125"/>
    </fill>
    <fill>
      <patternFill patternType="solid">
        <fgColor theme="9"/>
        <bgColor indexed="64"/>
      </patternFill>
    </fill>
    <fill>
      <patternFill patternType="solid">
        <fgColor theme="3"/>
        <bgColor indexed="64"/>
      </patternFill>
    </fill>
    <fill>
      <patternFill patternType="solid">
        <fgColor theme="5"/>
        <bgColor indexed="64"/>
      </patternFill>
    </fill>
    <fill>
      <patternFill patternType="solid">
        <fgColor theme="0" tint="-4.9989318521683403E-2"/>
        <bgColor indexed="64"/>
      </patternFill>
    </fill>
    <fill>
      <patternFill patternType="lightDown"/>
    </fill>
    <fill>
      <patternFill patternType="solid">
        <fgColor theme="3"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lightDown">
        <bgColor theme="5" tint="0.79998168889431442"/>
      </patternFill>
    </fill>
    <fill>
      <patternFill patternType="solid">
        <fgColor theme="9" tint="0.59999389629810485"/>
        <bgColor indexed="64"/>
      </patternFill>
    </fill>
    <fill>
      <patternFill patternType="lightDown">
        <bgColor theme="9" tint="0.59999389629810485"/>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1">
    <xf numFmtId="0" fontId="0" fillId="0" borderId="0"/>
  </cellStyleXfs>
  <cellXfs count="154">
    <xf numFmtId="0" fontId="0" fillId="0" borderId="0" xfId="0"/>
    <xf numFmtId="164" fontId="10" fillId="8" borderId="32" xfId="0" applyNumberFormat="1" applyFont="1" applyFill="1" applyBorder="1" applyAlignment="1">
      <alignment vertical="center"/>
    </xf>
    <xf numFmtId="164" fontId="10" fillId="8" borderId="17" xfId="0" applyNumberFormat="1" applyFont="1" applyFill="1" applyBorder="1" applyAlignment="1">
      <alignment vertical="center"/>
    </xf>
    <xf numFmtId="165" fontId="3" fillId="0" borderId="11" xfId="0" applyNumberFormat="1" applyFont="1" applyBorder="1" applyAlignment="1">
      <alignment vertical="center"/>
    </xf>
    <xf numFmtId="165" fontId="3" fillId="0" borderId="12" xfId="0" applyNumberFormat="1" applyFont="1" applyBorder="1" applyAlignment="1">
      <alignment vertical="center"/>
    </xf>
    <xf numFmtId="165" fontId="10" fillId="8" borderId="13" xfId="0" applyNumberFormat="1" applyFont="1" applyFill="1" applyBorder="1" applyAlignment="1">
      <alignment vertical="center"/>
    </xf>
    <xf numFmtId="165" fontId="10" fillId="8" borderId="32" xfId="0" applyNumberFormat="1" applyFont="1" applyFill="1" applyBorder="1" applyAlignment="1">
      <alignment vertical="center"/>
    </xf>
    <xf numFmtId="165" fontId="10" fillId="8" borderId="18" xfId="0" applyNumberFormat="1" applyFont="1" applyFill="1" applyBorder="1" applyAlignment="1">
      <alignment vertical="center"/>
    </xf>
    <xf numFmtId="165" fontId="10" fillId="8" borderId="17" xfId="0" applyNumberFormat="1" applyFont="1" applyFill="1" applyBorder="1" applyAlignment="1">
      <alignment vertical="center"/>
    </xf>
    <xf numFmtId="165" fontId="3" fillId="0" borderId="19" xfId="0" applyNumberFormat="1" applyFont="1" applyBorder="1" applyAlignment="1">
      <alignment vertical="center"/>
    </xf>
    <xf numFmtId="165" fontId="3" fillId="0" borderId="29" xfId="0" applyNumberFormat="1" applyFont="1" applyBorder="1" applyAlignment="1">
      <alignment vertical="center"/>
    </xf>
    <xf numFmtId="165" fontId="3" fillId="0" borderId="1" xfId="0" applyNumberFormat="1" applyFont="1" applyBorder="1" applyAlignment="1">
      <alignment vertical="center"/>
    </xf>
    <xf numFmtId="165" fontId="10" fillId="8" borderId="29" xfId="0" applyNumberFormat="1" applyFont="1" applyFill="1" applyBorder="1" applyAlignment="1">
      <alignment vertical="center"/>
    </xf>
    <xf numFmtId="165" fontId="3" fillId="11" borderId="19" xfId="0" applyNumberFormat="1" applyFont="1" applyFill="1" applyBorder="1" applyAlignment="1">
      <alignment vertical="center"/>
    </xf>
    <xf numFmtId="165" fontId="3" fillId="11" borderId="11" xfId="0" applyNumberFormat="1" applyFont="1" applyFill="1" applyBorder="1" applyAlignment="1">
      <alignment vertical="center"/>
    </xf>
    <xf numFmtId="165" fontId="3" fillId="11" borderId="29" xfId="0" applyNumberFormat="1" applyFont="1" applyFill="1" applyBorder="1" applyAlignment="1">
      <alignment vertical="center"/>
    </xf>
    <xf numFmtId="0" fontId="0" fillId="0" borderId="0" xfId="0" applyProtection="1">
      <protection locked="0"/>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0" fillId="0" borderId="41" xfId="0" applyBorder="1" applyProtection="1">
      <protection locked="0"/>
    </xf>
    <xf numFmtId="0" fontId="0" fillId="0" borderId="28" xfId="0" applyBorder="1" applyProtection="1">
      <protection locked="0"/>
    </xf>
    <xf numFmtId="0" fontId="0" fillId="0" borderId="28" xfId="0" applyBorder="1" applyAlignment="1" applyProtection="1">
      <alignment horizontal="left" vertical="center"/>
      <protection locked="0"/>
    </xf>
    <xf numFmtId="0" fontId="0" fillId="0" borderId="28" xfId="0" applyBorder="1" applyAlignment="1" applyProtection="1">
      <alignment vertical="center"/>
      <protection locked="0"/>
    </xf>
    <xf numFmtId="0" fontId="0" fillId="0" borderId="30" xfId="0" applyBorder="1" applyProtection="1">
      <protection locked="0"/>
    </xf>
    <xf numFmtId="0" fontId="0" fillId="0" borderId="2" xfId="0" applyBorder="1" applyProtection="1">
      <protection locked="0"/>
    </xf>
    <xf numFmtId="0" fontId="2" fillId="0" borderId="26" xfId="0" applyFont="1" applyBorder="1" applyAlignment="1" applyProtection="1">
      <alignment vertical="top"/>
      <protection locked="0"/>
    </xf>
    <xf numFmtId="0" fontId="0" fillId="0" borderId="26" xfId="0" applyBorder="1" applyProtection="1">
      <protection locked="0"/>
    </xf>
    <xf numFmtId="0" fontId="12" fillId="7" borderId="19" xfId="0" applyFont="1" applyFill="1" applyBorder="1" applyAlignment="1" applyProtection="1">
      <alignment horizontal="left" vertical="center" wrapText="1" indent="1"/>
      <protection locked="0"/>
    </xf>
    <xf numFmtId="0" fontId="12" fillId="7" borderId="12" xfId="0" applyFont="1" applyFill="1" applyBorder="1" applyAlignment="1" applyProtection="1">
      <alignment horizontal="center" vertical="center" wrapText="1"/>
      <protection locked="0"/>
    </xf>
    <xf numFmtId="0" fontId="12" fillId="7" borderId="13" xfId="0" applyFont="1" applyFill="1" applyBorder="1" applyAlignment="1" applyProtection="1">
      <alignment horizontal="center" vertical="center" wrapText="1"/>
      <protection locked="0"/>
    </xf>
    <xf numFmtId="0" fontId="17" fillId="0" borderId="33" xfId="0" applyFont="1" applyBorder="1" applyAlignment="1" applyProtection="1">
      <alignment horizontal="left" vertical="center" wrapText="1" indent="1"/>
      <protection locked="0"/>
    </xf>
    <xf numFmtId="0" fontId="17" fillId="0" borderId="23" xfId="0" applyFont="1" applyBorder="1" applyAlignment="1" applyProtection="1">
      <alignment horizontal="left" vertical="center" wrapText="1" indent="1"/>
      <protection locked="0"/>
    </xf>
    <xf numFmtId="0" fontId="17" fillId="0" borderId="22" xfId="0" applyFont="1" applyBorder="1" applyAlignment="1" applyProtection="1">
      <alignment horizontal="left" vertical="center" wrapText="1" indent="1"/>
      <protection locked="0"/>
    </xf>
    <xf numFmtId="0" fontId="4" fillId="0" borderId="0" xfId="0" applyFont="1" applyAlignment="1" applyProtection="1">
      <alignment horizontal="left" vertical="center"/>
      <protection locked="0"/>
    </xf>
    <xf numFmtId="0" fontId="3" fillId="0" borderId="0" xfId="0" applyFont="1" applyAlignment="1" applyProtection="1">
      <alignment vertical="center"/>
      <protection locked="0"/>
    </xf>
    <xf numFmtId="166" fontId="17" fillId="0" borderId="31" xfId="0" applyNumberFormat="1" applyFont="1" applyBorder="1" applyAlignment="1" applyProtection="1">
      <alignment horizontal="center" vertical="center" wrapText="1"/>
      <protection locked="0"/>
    </xf>
    <xf numFmtId="166" fontId="17" fillId="0" borderId="9" xfId="0" applyNumberFormat="1" applyFont="1" applyBorder="1" applyAlignment="1" applyProtection="1">
      <alignment horizontal="center" vertical="center" wrapText="1"/>
      <protection locked="0"/>
    </xf>
    <xf numFmtId="0" fontId="4" fillId="0" borderId="0" xfId="0" applyFont="1" applyAlignment="1" applyProtection="1">
      <alignment vertical="center"/>
      <protection locked="0"/>
    </xf>
    <xf numFmtId="0" fontId="12" fillId="3" borderId="19" xfId="0" applyFont="1" applyFill="1" applyBorder="1" applyAlignment="1" applyProtection="1">
      <alignment horizontal="left" vertical="center" wrapText="1" indent="1"/>
      <protection locked="0"/>
    </xf>
    <xf numFmtId="0" fontId="12" fillId="3" borderId="12" xfId="0" applyFont="1" applyFill="1" applyBorder="1" applyAlignment="1" applyProtection="1">
      <alignment horizontal="center" vertical="center" wrapText="1"/>
      <protection locked="0"/>
    </xf>
    <xf numFmtId="0" fontId="12" fillId="3" borderId="13" xfId="0" applyFont="1" applyFill="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8" fontId="17" fillId="0" borderId="17" xfId="0" applyNumberFormat="1" applyFont="1" applyBorder="1" applyAlignment="1" applyProtection="1">
      <alignment horizontal="center" vertical="center" wrapText="1"/>
      <protection locked="0"/>
    </xf>
    <xf numFmtId="0" fontId="0" fillId="0" borderId="25" xfId="0" applyBorder="1" applyProtection="1">
      <protection locked="0"/>
    </xf>
    <xf numFmtId="0" fontId="0" fillId="0" borderId="3" xfId="0" applyBorder="1" applyProtection="1">
      <protection locked="0"/>
    </xf>
    <xf numFmtId="0" fontId="1" fillId="0" borderId="3" xfId="0" applyFont="1" applyBorder="1" applyAlignment="1" applyProtection="1">
      <alignment horizontal="left" vertical="center"/>
      <protection locked="0"/>
    </xf>
    <xf numFmtId="0" fontId="0" fillId="0" borderId="3" xfId="0" applyBorder="1" applyAlignment="1" applyProtection="1">
      <alignment vertical="center"/>
      <protection locked="0"/>
    </xf>
    <xf numFmtId="0" fontId="0" fillId="0" borderId="4" xfId="0" applyBorder="1" applyProtection="1">
      <protection locked="0"/>
    </xf>
    <xf numFmtId="0" fontId="7" fillId="0" borderId="0" xfId="0" applyFont="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8" fillId="7" borderId="41" xfId="0" applyFont="1" applyFill="1" applyBorder="1" applyAlignment="1" applyProtection="1">
      <alignment horizontal="center" vertical="center"/>
      <protection locked="0"/>
    </xf>
    <xf numFmtId="0" fontId="8" fillId="7" borderId="30" xfId="0" applyFont="1" applyFill="1" applyBorder="1" applyAlignment="1" applyProtection="1">
      <alignment horizontal="center" vertical="center"/>
      <protection locked="0"/>
    </xf>
    <xf numFmtId="0" fontId="6" fillId="0" borderId="0" xfId="0" applyFont="1" applyProtection="1">
      <protection locked="0"/>
    </xf>
    <xf numFmtId="0" fontId="19" fillId="7" borderId="25"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9" fillId="7" borderId="37" xfId="0" applyFont="1" applyFill="1" applyBorder="1" applyAlignment="1" applyProtection="1">
      <alignment horizontal="center" vertical="center" wrapText="1"/>
      <protection locked="0"/>
    </xf>
    <xf numFmtId="0" fontId="9" fillId="7" borderId="20" xfId="0" applyFont="1" applyFill="1" applyBorder="1" applyAlignment="1" applyProtection="1">
      <alignment horizontal="center" vertical="center" wrapText="1"/>
      <protection locked="0"/>
    </xf>
    <xf numFmtId="0" fontId="9" fillId="3" borderId="20"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3" fillId="0" borderId="38" xfId="0" applyFont="1" applyBorder="1" applyAlignment="1" applyProtection="1">
      <alignment horizontal="left" vertical="center" indent="1"/>
      <protection locked="0"/>
    </xf>
    <xf numFmtId="164" fontId="4" fillId="0" borderId="40" xfId="0" applyNumberFormat="1" applyFont="1" applyBorder="1" applyAlignment="1" applyProtection="1">
      <alignment vertical="center"/>
      <protection locked="0"/>
    </xf>
    <xf numFmtId="164" fontId="4" fillId="0" borderId="21" xfId="0" applyNumberFormat="1" applyFont="1" applyBorder="1" applyAlignment="1" applyProtection="1">
      <alignment vertical="center"/>
      <protection locked="0"/>
    </xf>
    <xf numFmtId="0" fontId="4" fillId="0" borderId="0" xfId="0" applyFont="1" applyProtection="1">
      <protection locked="0"/>
    </xf>
    <xf numFmtId="0" fontId="3" fillId="0" borderId="15" xfId="0" applyFont="1" applyBorder="1" applyAlignment="1" applyProtection="1">
      <alignment horizontal="left" vertical="center" indent="1"/>
      <protection locked="0"/>
    </xf>
    <xf numFmtId="164" fontId="4" fillId="0" borderId="36" xfId="0" applyNumberFormat="1" applyFont="1" applyBorder="1" applyAlignment="1" applyProtection="1">
      <alignment vertical="center"/>
      <protection locked="0"/>
    </xf>
    <xf numFmtId="164" fontId="4" fillId="0" borderId="16" xfId="0" applyNumberFormat="1" applyFont="1" applyBorder="1" applyAlignment="1" applyProtection="1">
      <alignment vertical="center"/>
      <protection locked="0"/>
    </xf>
    <xf numFmtId="0" fontId="3" fillId="0" borderId="1" xfId="0" applyFont="1" applyBorder="1" applyAlignment="1" applyProtection="1">
      <alignment horizontal="left" vertical="center" wrapText="1" indent="1"/>
      <protection locked="0"/>
    </xf>
    <xf numFmtId="165" fontId="3" fillId="0" borderId="11" xfId="0" applyNumberFormat="1" applyFont="1" applyBorder="1" applyAlignment="1" applyProtection="1">
      <alignment vertical="center"/>
      <protection locked="0"/>
    </xf>
    <xf numFmtId="165" fontId="3" fillId="0" borderId="12" xfId="0" applyNumberFormat="1" applyFont="1" applyBorder="1" applyAlignment="1" applyProtection="1">
      <alignment vertical="center"/>
      <protection locked="0"/>
    </xf>
    <xf numFmtId="0" fontId="3" fillId="0" borderId="1" xfId="0" applyFont="1" applyBorder="1" applyAlignment="1" applyProtection="1">
      <alignment horizontal="left" vertical="center" indent="1"/>
      <protection locked="0"/>
    </xf>
    <xf numFmtId="165" fontId="3" fillId="6" borderId="12" xfId="0" applyNumberFormat="1" applyFont="1" applyFill="1" applyBorder="1" applyAlignment="1" applyProtection="1">
      <alignment vertical="center"/>
      <protection locked="0"/>
    </xf>
    <xf numFmtId="0" fontId="4" fillId="0" borderId="14" xfId="0" applyFont="1" applyBorder="1" applyAlignment="1" applyProtection="1">
      <alignment horizontal="left" vertical="center" indent="3"/>
      <protection locked="0"/>
    </xf>
    <xf numFmtId="165" fontId="4" fillId="0" borderId="34" xfId="0" applyNumberFormat="1" applyFont="1" applyBorder="1" applyAlignment="1" applyProtection="1">
      <alignment vertical="center"/>
      <protection locked="0"/>
    </xf>
    <xf numFmtId="165" fontId="4" fillId="0" borderId="31" xfId="0" applyNumberFormat="1" applyFont="1" applyBorder="1" applyAlignment="1" applyProtection="1">
      <alignment vertical="center"/>
      <protection locked="0"/>
    </xf>
    <xf numFmtId="0" fontId="4" fillId="0" borderId="24" xfId="0" applyFont="1" applyBorder="1" applyAlignment="1" applyProtection="1">
      <alignment horizontal="left" vertical="center" indent="3"/>
      <protection locked="0"/>
    </xf>
    <xf numFmtId="165" fontId="4" fillId="0" borderId="35" xfId="0" applyNumberFormat="1" applyFont="1" applyBorder="1" applyAlignment="1" applyProtection="1">
      <alignment vertical="center"/>
      <protection locked="0"/>
    </xf>
    <xf numFmtId="165" fontId="4" fillId="0" borderId="9" xfId="0" applyNumberFormat="1" applyFont="1" applyBorder="1" applyAlignment="1" applyProtection="1">
      <alignment vertical="center"/>
      <protection locked="0"/>
    </xf>
    <xf numFmtId="0" fontId="4" fillId="0" borderId="15" xfId="0" applyFont="1" applyBorder="1" applyAlignment="1" applyProtection="1">
      <alignment horizontal="left" vertical="center" indent="3"/>
      <protection locked="0"/>
    </xf>
    <xf numFmtId="165" fontId="4" fillId="0" borderId="36" xfId="0" applyNumberFormat="1" applyFont="1" applyBorder="1" applyAlignment="1" applyProtection="1">
      <alignment vertical="center"/>
      <protection locked="0"/>
    </xf>
    <xf numFmtId="165" fontId="4" fillId="0" borderId="16" xfId="0" applyNumberFormat="1" applyFont="1" applyBorder="1" applyAlignment="1" applyProtection="1">
      <alignment vertical="center"/>
      <protection locked="0"/>
    </xf>
    <xf numFmtId="0" fontId="9" fillId="3" borderId="6"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2" fillId="7" borderId="27" xfId="0" applyFont="1" applyFill="1" applyBorder="1" applyAlignment="1" applyProtection="1">
      <alignment horizontal="center" vertical="center" wrapText="1"/>
      <protection locked="0"/>
    </xf>
    <xf numFmtId="0" fontId="12" fillId="7" borderId="29"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3" fillId="0" borderId="8" xfId="0" applyFont="1" applyBorder="1" applyAlignment="1" applyProtection="1">
      <alignment horizontal="left" vertical="center" indent="1"/>
      <protection locked="0"/>
    </xf>
    <xf numFmtId="164" fontId="4" fillId="0" borderId="45" xfId="0" applyNumberFormat="1" applyFont="1" applyBorder="1" applyAlignment="1" applyProtection="1">
      <alignment vertical="center"/>
      <protection locked="0"/>
    </xf>
    <xf numFmtId="164" fontId="4" fillId="0" borderId="46" xfId="0" applyNumberFormat="1" applyFont="1" applyBorder="1" applyAlignment="1" applyProtection="1">
      <alignment vertical="center"/>
      <protection locked="0"/>
    </xf>
    <xf numFmtId="164" fontId="4" fillId="0" borderId="4" xfId="0" applyNumberFormat="1" applyFont="1" applyBorder="1" applyAlignment="1" applyProtection="1">
      <alignment vertical="center"/>
      <protection locked="0"/>
    </xf>
    <xf numFmtId="164" fontId="4" fillId="0" borderId="8" xfId="0" applyNumberFormat="1" applyFont="1" applyBorder="1" applyAlignment="1" applyProtection="1">
      <alignment vertical="center"/>
      <protection locked="0"/>
    </xf>
    <xf numFmtId="164" fontId="10" fillId="8" borderId="4" xfId="0" applyNumberFormat="1" applyFont="1" applyFill="1" applyBorder="1" applyAlignment="1" applyProtection="1">
      <alignment vertical="center"/>
      <protection locked="0"/>
    </xf>
    <xf numFmtId="165" fontId="3" fillId="0" borderId="19" xfId="0" applyNumberFormat="1" applyFont="1" applyBorder="1" applyAlignment="1" applyProtection="1">
      <alignment vertical="center"/>
      <protection locked="0"/>
    </xf>
    <xf numFmtId="165" fontId="3" fillId="0" borderId="29" xfId="0" applyNumberFormat="1" applyFont="1" applyBorder="1" applyAlignment="1" applyProtection="1">
      <alignment vertical="center"/>
      <protection locked="0"/>
    </xf>
    <xf numFmtId="165" fontId="10" fillId="8" borderId="29" xfId="0" applyNumberFormat="1" applyFont="1" applyFill="1" applyBorder="1" applyAlignment="1" applyProtection="1">
      <alignment vertical="center"/>
      <protection locked="0"/>
    </xf>
    <xf numFmtId="165" fontId="3" fillId="6" borderId="1" xfId="0" applyNumberFormat="1" applyFont="1" applyFill="1" applyBorder="1" applyAlignment="1" applyProtection="1">
      <alignment vertical="center"/>
      <protection locked="0"/>
    </xf>
    <xf numFmtId="0" fontId="3" fillId="11" borderId="1" xfId="0" applyFont="1" applyFill="1" applyBorder="1" applyAlignment="1" applyProtection="1">
      <alignment horizontal="left" vertical="center" wrapText="1" indent="1"/>
      <protection locked="0"/>
    </xf>
    <xf numFmtId="165" fontId="3" fillId="12" borderId="29" xfId="0" applyNumberFormat="1" applyFont="1" applyFill="1" applyBorder="1" applyAlignment="1" applyProtection="1">
      <alignment vertical="center"/>
      <protection locked="0"/>
    </xf>
    <xf numFmtId="165" fontId="3" fillId="11" borderId="29" xfId="0" applyNumberFormat="1" applyFont="1" applyFill="1" applyBorder="1" applyAlignment="1" applyProtection="1">
      <alignment vertical="center"/>
      <protection locked="0"/>
    </xf>
    <xf numFmtId="165" fontId="10" fillId="10" borderId="29" xfId="0" applyNumberFormat="1" applyFont="1" applyFill="1" applyBorder="1" applyAlignment="1" applyProtection="1">
      <alignment vertical="center"/>
      <protection locked="0"/>
    </xf>
    <xf numFmtId="165" fontId="4" fillId="0" borderId="33" xfId="0" applyNumberFormat="1" applyFont="1" applyBorder="1" applyAlignment="1" applyProtection="1">
      <alignment vertical="center"/>
      <protection locked="0"/>
    </xf>
    <xf numFmtId="165" fontId="4" fillId="0" borderId="42" xfId="0" applyNumberFormat="1" applyFont="1" applyBorder="1" applyAlignment="1" applyProtection="1">
      <alignment vertical="center"/>
      <protection locked="0"/>
    </xf>
    <xf numFmtId="165" fontId="4" fillId="0" borderId="38" xfId="0" applyNumberFormat="1" applyFont="1" applyBorder="1" applyAlignment="1" applyProtection="1">
      <alignment vertical="center"/>
      <protection locked="0"/>
    </xf>
    <xf numFmtId="165" fontId="10" fillId="8" borderId="42" xfId="0" applyNumberFormat="1" applyFont="1" applyFill="1" applyBorder="1" applyAlignment="1" applyProtection="1">
      <alignment vertical="center"/>
      <protection locked="0"/>
    </xf>
    <xf numFmtId="165" fontId="4" fillId="0" borderId="23" xfId="0" applyNumberFormat="1" applyFont="1" applyBorder="1" applyAlignment="1" applyProtection="1">
      <alignment vertical="center"/>
      <protection locked="0"/>
    </xf>
    <xf numFmtId="165" fontId="4" fillId="0" borderId="44" xfId="0" applyNumberFormat="1" applyFont="1" applyBorder="1" applyAlignment="1" applyProtection="1">
      <alignment vertical="center"/>
      <protection locked="0"/>
    </xf>
    <xf numFmtId="165" fontId="4" fillId="0" borderId="24" xfId="0" applyNumberFormat="1" applyFont="1" applyBorder="1" applyAlignment="1" applyProtection="1">
      <alignment vertical="center"/>
      <protection locked="0"/>
    </xf>
    <xf numFmtId="165" fontId="10" fillId="8" borderId="44" xfId="0" applyNumberFormat="1" applyFont="1" applyFill="1" applyBorder="1" applyAlignment="1" applyProtection="1">
      <alignment vertical="center"/>
      <protection locked="0"/>
    </xf>
    <xf numFmtId="165" fontId="4" fillId="0" borderId="22" xfId="0" applyNumberFormat="1" applyFont="1" applyBorder="1" applyAlignment="1" applyProtection="1">
      <alignment vertical="center"/>
      <protection locked="0"/>
    </xf>
    <xf numFmtId="165" fontId="4" fillId="0" borderId="43" xfId="0" applyNumberFormat="1" applyFont="1" applyBorder="1" applyAlignment="1" applyProtection="1">
      <alignment vertical="center"/>
      <protection locked="0"/>
    </xf>
    <xf numFmtId="165" fontId="4" fillId="0" borderId="15" xfId="0" applyNumberFormat="1" applyFont="1" applyBorder="1" applyAlignment="1" applyProtection="1">
      <alignment vertical="center"/>
      <protection locked="0"/>
    </xf>
    <xf numFmtId="165" fontId="10" fillId="8" borderId="43" xfId="0" applyNumberFormat="1" applyFont="1" applyFill="1" applyBorder="1" applyAlignment="1" applyProtection="1">
      <alignment vertical="center"/>
      <protection locked="0"/>
    </xf>
    <xf numFmtId="6" fontId="0" fillId="0" borderId="0" xfId="0" applyNumberFormat="1" applyProtection="1">
      <protection locked="0"/>
    </xf>
    <xf numFmtId="8" fontId="17" fillId="0" borderId="31" xfId="0" applyNumberFormat="1" applyFont="1" applyBorder="1" applyAlignment="1" applyProtection="1">
      <alignment horizontal="center" vertical="center" wrapText="1"/>
      <protection locked="0"/>
    </xf>
    <xf numFmtId="8" fontId="17" fillId="0" borderId="32" xfId="0" applyNumberFormat="1" applyFont="1" applyBorder="1" applyAlignment="1" applyProtection="1">
      <alignment horizontal="center" vertical="center" wrapText="1"/>
      <protection locked="0"/>
    </xf>
    <xf numFmtId="8" fontId="17" fillId="0" borderId="9" xfId="0" applyNumberFormat="1" applyFont="1" applyBorder="1" applyAlignment="1" applyProtection="1">
      <alignment horizontal="center" vertical="center" wrapText="1"/>
      <protection locked="0"/>
    </xf>
    <xf numFmtId="8" fontId="17" fillId="0" borderId="18" xfId="0" applyNumberFormat="1" applyFont="1" applyBorder="1" applyAlignment="1" applyProtection="1">
      <alignment horizontal="center" vertical="center" wrapText="1"/>
      <protection locked="0"/>
    </xf>
    <xf numFmtId="8" fontId="17" fillId="0" borderId="16" xfId="0" applyNumberFormat="1" applyFont="1" applyBorder="1" applyAlignment="1" applyProtection="1">
      <alignment horizontal="center" vertical="center" wrapText="1"/>
      <protection locked="0"/>
    </xf>
    <xf numFmtId="167" fontId="17" fillId="0" borderId="32" xfId="0" applyNumberFormat="1" applyFont="1" applyBorder="1" applyAlignment="1" applyProtection="1">
      <alignment horizontal="center" vertical="center" wrapText="1"/>
      <protection locked="0"/>
    </xf>
    <xf numFmtId="167" fontId="17" fillId="0" borderId="18" xfId="0" applyNumberFormat="1" applyFont="1" applyBorder="1" applyAlignment="1" applyProtection="1">
      <alignment horizontal="center" vertical="center" wrapText="1"/>
      <protection locked="0"/>
    </xf>
    <xf numFmtId="167" fontId="17" fillId="0" borderId="17" xfId="0" applyNumberFormat="1" applyFont="1" applyBorder="1" applyAlignment="1" applyProtection="1">
      <alignment horizontal="center" vertical="center" wrapText="1"/>
      <protection locked="0"/>
    </xf>
    <xf numFmtId="167" fontId="17" fillId="0" borderId="9" xfId="0" applyNumberFormat="1" applyFont="1" applyBorder="1" applyAlignment="1" applyProtection="1">
      <alignment horizontal="center" vertical="center" wrapText="1"/>
      <protection locked="0"/>
    </xf>
    <xf numFmtId="167" fontId="17" fillId="0" borderId="16"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6" fillId="2" borderId="5" xfId="0" applyFont="1" applyFill="1" applyBorder="1" applyAlignment="1" applyProtection="1">
      <alignment horizontal="center" vertical="center"/>
      <protection locked="0"/>
    </xf>
    <xf numFmtId="0" fontId="16" fillId="2" borderId="27"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protection locked="0"/>
    </xf>
    <xf numFmtId="0" fontId="1" fillId="5" borderId="6" xfId="0" applyFont="1" applyFill="1" applyBorder="1" applyAlignment="1" applyProtection="1">
      <alignment horizontal="left" vertical="center" wrapText="1"/>
      <protection locked="0"/>
    </xf>
    <xf numFmtId="0" fontId="1" fillId="5" borderId="7" xfId="0" applyFont="1" applyFill="1" applyBorder="1" applyAlignment="1" applyProtection="1">
      <alignment horizontal="left" vertical="center" wrapText="1"/>
      <protection locked="0"/>
    </xf>
    <xf numFmtId="0" fontId="1" fillId="5" borderId="8"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center" vertical="center" textRotation="90"/>
      <protection locked="0"/>
    </xf>
    <xf numFmtId="0" fontId="8" fillId="2" borderId="24" xfId="0" applyFont="1" applyFill="1" applyBorder="1" applyAlignment="1" applyProtection="1">
      <alignment horizontal="center" vertical="center" textRotation="90"/>
      <protection locked="0"/>
    </xf>
    <xf numFmtId="0" fontId="8" fillId="2" borderId="15" xfId="0" applyFont="1" applyFill="1" applyBorder="1" applyAlignment="1" applyProtection="1">
      <alignment horizontal="center" vertical="center" textRotation="90"/>
      <protection locked="0"/>
    </xf>
    <xf numFmtId="0" fontId="20" fillId="9" borderId="39" xfId="0" applyFont="1" applyFill="1" applyBorder="1" applyAlignment="1" applyProtection="1">
      <alignment horizontal="center" vertical="center" textRotation="90"/>
      <protection locked="0"/>
    </xf>
    <xf numFmtId="0" fontId="20" fillId="9" borderId="10" xfId="0" applyFont="1" applyFill="1" applyBorder="1" applyAlignment="1" applyProtection="1">
      <alignment horizontal="center" vertical="center" textRotation="90"/>
      <protection locked="0"/>
    </xf>
    <xf numFmtId="0" fontId="7" fillId="0" borderId="0" xfId="0" applyFont="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8" fillId="7" borderId="27" xfId="0" applyFont="1" applyFill="1" applyBorder="1" applyAlignment="1" applyProtection="1">
      <alignment horizontal="center" vertical="center"/>
      <protection locked="0"/>
    </xf>
    <xf numFmtId="0" fontId="8" fillId="7" borderId="29"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1" fillId="11" borderId="6" xfId="0" applyFont="1" applyFill="1" applyBorder="1" applyAlignment="1" applyProtection="1">
      <alignment horizontal="left" vertical="center" wrapText="1"/>
      <protection locked="0"/>
    </xf>
    <xf numFmtId="0" fontId="21" fillId="11" borderId="7" xfId="0" applyFont="1" applyFill="1" applyBorder="1" applyAlignment="1" applyProtection="1">
      <alignment horizontal="left" vertical="center" wrapText="1"/>
      <protection locked="0"/>
    </xf>
    <xf numFmtId="0" fontId="21" fillId="11" borderId="8" xfId="0" applyFont="1" applyFill="1" applyBorder="1" applyAlignment="1" applyProtection="1">
      <alignment horizontal="left" vertical="center" wrapText="1"/>
      <protection locked="0"/>
    </xf>
    <xf numFmtId="0" fontId="14" fillId="4" borderId="7"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protection locked="0"/>
    </xf>
    <xf numFmtId="0" fontId="9" fillId="7" borderId="5" xfId="0" applyFont="1" applyFill="1" applyBorder="1" applyAlignment="1" applyProtection="1">
      <alignment horizontal="center" vertical="center" wrapText="1"/>
      <protection locked="0"/>
    </xf>
    <xf numFmtId="0" fontId="9" fillId="7" borderId="27" xfId="0" applyFont="1" applyFill="1" applyBorder="1" applyAlignment="1" applyProtection="1">
      <alignment horizontal="center" vertical="center" wrapText="1"/>
      <protection locked="0"/>
    </xf>
    <xf numFmtId="0" fontId="9" fillId="7" borderId="29"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91440</xdr:colOff>
      <xdr:row>4</xdr:row>
      <xdr:rowOff>60960</xdr:rowOff>
    </xdr:from>
    <xdr:to>
      <xdr:col>3</xdr:col>
      <xdr:colOff>246888</xdr:colOff>
      <xdr:row>7</xdr:row>
      <xdr:rowOff>335280</xdr:rowOff>
    </xdr:to>
    <xdr:sp macro="" textlink="">
      <xdr:nvSpPr>
        <xdr:cNvPr id="2" name="Left Brace 1">
          <a:extLst>
            <a:ext uri="{FF2B5EF4-FFF2-40B4-BE49-F238E27FC236}">
              <a16:creationId xmlns:a16="http://schemas.microsoft.com/office/drawing/2014/main" id="{00000000-0008-0000-0000-000002000000}"/>
            </a:ext>
          </a:extLst>
        </xdr:cNvPr>
        <xdr:cNvSpPr/>
      </xdr:nvSpPr>
      <xdr:spPr>
        <a:xfrm>
          <a:off x="2385060" y="541020"/>
          <a:ext cx="155448" cy="1417320"/>
        </a:xfrm>
        <a:prstGeom prst="leftBrace">
          <a:avLst>
            <a:gd name="adj1" fmla="val 0"/>
            <a:gd name="adj2" fmla="val 5000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99060</xdr:colOff>
      <xdr:row>9</xdr:row>
      <xdr:rowOff>45720</xdr:rowOff>
    </xdr:from>
    <xdr:to>
      <xdr:col>3</xdr:col>
      <xdr:colOff>254508</xdr:colOff>
      <xdr:row>13</xdr:row>
      <xdr:rowOff>365760</xdr:rowOff>
    </xdr:to>
    <xdr:sp macro="" textlink="">
      <xdr:nvSpPr>
        <xdr:cNvPr id="3" name="Left Brace 2">
          <a:extLst>
            <a:ext uri="{FF2B5EF4-FFF2-40B4-BE49-F238E27FC236}">
              <a16:creationId xmlns:a16="http://schemas.microsoft.com/office/drawing/2014/main" id="{00000000-0008-0000-0000-000003000000}"/>
            </a:ext>
          </a:extLst>
        </xdr:cNvPr>
        <xdr:cNvSpPr/>
      </xdr:nvSpPr>
      <xdr:spPr>
        <a:xfrm>
          <a:off x="2392680" y="2125980"/>
          <a:ext cx="155448" cy="1844040"/>
        </a:xfrm>
        <a:prstGeom prst="leftBrace">
          <a:avLst>
            <a:gd name="adj1" fmla="val 0"/>
            <a:gd name="adj2" fmla="val 5000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91440</xdr:colOff>
      <xdr:row>15</xdr:row>
      <xdr:rowOff>38100</xdr:rowOff>
    </xdr:from>
    <xdr:to>
      <xdr:col>3</xdr:col>
      <xdr:colOff>246888</xdr:colOff>
      <xdr:row>18</xdr:row>
      <xdr:rowOff>358140</xdr:rowOff>
    </xdr:to>
    <xdr:sp macro="" textlink="">
      <xdr:nvSpPr>
        <xdr:cNvPr id="4" name="Left Brace 3">
          <a:extLst>
            <a:ext uri="{FF2B5EF4-FFF2-40B4-BE49-F238E27FC236}">
              <a16:creationId xmlns:a16="http://schemas.microsoft.com/office/drawing/2014/main" id="{00000000-0008-0000-0000-000004000000}"/>
            </a:ext>
          </a:extLst>
        </xdr:cNvPr>
        <xdr:cNvSpPr/>
      </xdr:nvSpPr>
      <xdr:spPr>
        <a:xfrm>
          <a:off x="2385060" y="4099560"/>
          <a:ext cx="155448" cy="1463040"/>
        </a:xfrm>
        <a:prstGeom prst="leftBrace">
          <a:avLst>
            <a:gd name="adj1" fmla="val 0"/>
            <a:gd name="adj2" fmla="val 50000"/>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myeitaas-my.sharepoint-mil.us/personal/joseph_pozzolano_civ_army_mil/Documents/Desktop/FY23%20IRB/FY23%20CECOM%20IRB%20-%20G8%20Master%20Files/CECOM%20FY23%20IRB%20-%20G8%20Master%20File%20-%208JUN22%20-%201710%20-%20v4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ummary"/>
      <sheetName val="Roster Input"/>
      <sheetName val="Non-Labor Input"/>
      <sheetName val="Reimbursable Personnel Roster"/>
      <sheetName val="Command Defaults"/>
      <sheetName val="Rate Board EOR Crosswalk"/>
      <sheetName val="Projected Labor Costs"/>
      <sheetName val="ILSC Input FY23"/>
      <sheetName val="ILSC Rates FY23"/>
      <sheetName val="SEC Input FY23"/>
      <sheetName val="SEC Rates FY23"/>
      <sheetName val="ISEC Input FY23"/>
      <sheetName val="ISEC Rates FY23"/>
      <sheetName val="G2 Input FY23"/>
      <sheetName val="G2 Rates FY23"/>
      <sheetName val="Legal Input FY23"/>
      <sheetName val="Legal Rates FY23"/>
      <sheetName val="Safety Input FY23"/>
      <sheetName val="Safety Rates FY23"/>
      <sheetName val="OSBP Input FY23"/>
      <sheetName val="OSBP Rates FY23"/>
      <sheetName val="Input8"/>
      <sheetName val="Rates8"/>
      <sheetName val="Input9"/>
      <sheetName val="Rates9"/>
      <sheetName val="Input10"/>
      <sheetName val="Rates10"/>
      <sheetName val="Input11"/>
      <sheetName val="Rates11"/>
      <sheetName val="Input12"/>
      <sheetName val="Rates12"/>
      <sheetName val="OAS NSEC_FFRDC Input FY23"/>
      <sheetName val="OAS NSEC_FFRDC Rates FY23"/>
      <sheetName val="CTSF Site_Support Input FY23"/>
      <sheetName val="CTSF Site_Support Rates FY23"/>
      <sheetName val="CTSF SUT Input FY23"/>
      <sheetName val="CTSF SUT Rates FY23"/>
      <sheetName val="Glossary"/>
      <sheetName val="TemplateClear"/>
      <sheetName val="MITREclear"/>
      <sheetName val="CTSF1clear"/>
      <sheetName val="CTSF2clear"/>
      <sheetName val="Non-Labor Backup"/>
      <sheetName val="FYRPA"/>
      <sheetName val="Reimbursable Costs Summary"/>
      <sheetName val="Reimbursable Costs Details"/>
      <sheetName val="Brief Tables"/>
      <sheetName val="Master Matrix"/>
      <sheetName val="MM Repository"/>
      <sheetName val="G1|G4|G6 - IO Tracker"/>
      <sheetName val="G1|G4|G6 - Spend Plan"/>
      <sheetName val="User Guide"/>
      <sheetName val="Control Panel"/>
      <sheetName val="IO Spend Plan"/>
      <sheetName val="Non-Labor Spend Plan"/>
      <sheetName val="IO Data Validation"/>
      <sheetName val="Data Validation"/>
      <sheetName val="Hours-PP Crosswalk"/>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sheetData sheetId="9" refreshError="1"/>
      <sheetData sheetId="10"/>
      <sheetData sheetId="11" refreshError="1"/>
      <sheetData sheetId="12"/>
      <sheetData sheetId="13" refreshError="1"/>
      <sheetData sheetId="14"/>
      <sheetData sheetId="15" refreshError="1"/>
      <sheetData sheetId="16"/>
      <sheetData sheetId="17" refreshError="1"/>
      <sheetData sheetId="18"/>
      <sheetData sheetId="19" refreshError="1"/>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sheetData sheetId="34"/>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ow r="2">
          <cell r="B2" t="str">
            <v>DIRECT</v>
          </cell>
          <cell r="C2" t="str">
            <v>EMBEDDED</v>
          </cell>
          <cell r="D2" t="str">
            <v>YES</v>
          </cell>
          <cell r="E2" t="str">
            <v>S</v>
          </cell>
          <cell r="G2"/>
          <cell r="M2"/>
          <cell r="N2"/>
          <cell r="O2" t="str">
            <v>GS-4</v>
          </cell>
          <cell r="P2" t="str">
            <v>APG</v>
          </cell>
        </row>
        <row r="3">
          <cell r="B3" t="str">
            <v>REIMBURSABLE</v>
          </cell>
          <cell r="C3" t="str">
            <v>NON-EMBEDDED</v>
          </cell>
          <cell r="D3" t="str">
            <v>NO</v>
          </cell>
          <cell r="G3" t="str">
            <v>ILSC</v>
          </cell>
          <cell r="M3" t="str">
            <v>0001</v>
          </cell>
          <cell r="N3" t="str">
            <v>0001</v>
          </cell>
          <cell r="O3" t="str">
            <v>GS-5</v>
          </cell>
          <cell r="P3" t="str">
            <v>OTHER</v>
          </cell>
        </row>
        <row r="4">
          <cell r="A4">
            <v>44562</v>
          </cell>
          <cell r="B4" t="str">
            <v>INDIRECT</v>
          </cell>
          <cell r="G4" t="str">
            <v>SEC</v>
          </cell>
          <cell r="M4" t="str">
            <v>001A</v>
          </cell>
          <cell r="N4" t="str">
            <v>0002</v>
          </cell>
          <cell r="O4" t="str">
            <v>GS-6</v>
          </cell>
        </row>
        <row r="5">
          <cell r="A5">
            <v>44835</v>
          </cell>
          <cell r="B5" t="str">
            <v>UNCOVERED</v>
          </cell>
          <cell r="G5" t="str">
            <v>ISEC</v>
          </cell>
          <cell r="M5" t="str">
            <v>001B</v>
          </cell>
          <cell r="N5" t="str">
            <v>0003</v>
          </cell>
          <cell r="O5" t="str">
            <v>GS-7</v>
          </cell>
        </row>
        <row r="6">
          <cell r="A6">
            <v>45199</v>
          </cell>
          <cell r="G6" t="str">
            <v>HQ</v>
          </cell>
          <cell r="M6" t="str">
            <v>001C</v>
          </cell>
          <cell r="N6" t="str">
            <v>0004</v>
          </cell>
          <cell r="O6" t="str">
            <v>GS-8</v>
          </cell>
        </row>
        <row r="7">
          <cell r="M7" t="str">
            <v>0007</v>
          </cell>
          <cell r="N7" t="str">
            <v>0005</v>
          </cell>
          <cell r="O7" t="str">
            <v>GS-9</v>
          </cell>
        </row>
        <row r="8">
          <cell r="M8" t="str">
            <v>0005</v>
          </cell>
          <cell r="N8" t="str">
            <v>0006</v>
          </cell>
          <cell r="O8" t="str">
            <v>GS-10</v>
          </cell>
        </row>
        <row r="9">
          <cell r="M9" t="str">
            <v>005A</v>
          </cell>
          <cell r="N9" t="str">
            <v>0007</v>
          </cell>
          <cell r="O9" t="str">
            <v>GS-11</v>
          </cell>
        </row>
        <row r="10">
          <cell r="M10" t="str">
            <v>005B</v>
          </cell>
          <cell r="N10" t="str">
            <v>0008</v>
          </cell>
          <cell r="O10" t="str">
            <v>GS-12</v>
          </cell>
        </row>
        <row r="11">
          <cell r="M11" t="str">
            <v>005D</v>
          </cell>
          <cell r="N11" t="str">
            <v>0009</v>
          </cell>
          <cell r="O11" t="str">
            <v>GS-13</v>
          </cell>
        </row>
        <row r="12">
          <cell r="M12" t="str">
            <v>005E</v>
          </cell>
          <cell r="N12" t="str">
            <v>0010</v>
          </cell>
          <cell r="O12" t="str">
            <v>GS-14</v>
          </cell>
        </row>
        <row r="13">
          <cell r="M13" t="str">
            <v>005J</v>
          </cell>
          <cell r="N13" t="str">
            <v>0011</v>
          </cell>
          <cell r="O13" t="str">
            <v>GS-15</v>
          </cell>
        </row>
        <row r="14">
          <cell r="M14" t="str">
            <v>005K</v>
          </cell>
          <cell r="N14" t="str">
            <v>0012</v>
          </cell>
        </row>
        <row r="15">
          <cell r="M15" t="str">
            <v>005C</v>
          </cell>
          <cell r="N15" t="str">
            <v>0013</v>
          </cell>
        </row>
        <row r="16">
          <cell r="M16" t="str">
            <v>005M</v>
          </cell>
          <cell r="N16" t="str">
            <v>0014</v>
          </cell>
        </row>
        <row r="17">
          <cell r="M17" t="str">
            <v>0020</v>
          </cell>
          <cell r="N17" t="str">
            <v>0015</v>
          </cell>
        </row>
        <row r="18">
          <cell r="M18" t="str">
            <v>0006</v>
          </cell>
          <cell r="N18" t="str">
            <v>0016</v>
          </cell>
        </row>
        <row r="19">
          <cell r="M19" t="str">
            <v>0008</v>
          </cell>
          <cell r="N19" t="str">
            <v>0017</v>
          </cell>
        </row>
        <row r="20">
          <cell r="M20" t="str">
            <v>008A</v>
          </cell>
          <cell r="N20" t="str">
            <v>0018</v>
          </cell>
        </row>
        <row r="21">
          <cell r="M21" t="str">
            <v>008C</v>
          </cell>
          <cell r="N21" t="str">
            <v>0019</v>
          </cell>
        </row>
        <row r="22">
          <cell r="M22" t="str">
            <v>008B</v>
          </cell>
          <cell r="N22" t="str">
            <v>0020</v>
          </cell>
        </row>
        <row r="23">
          <cell r="M23" t="str">
            <v>0090</v>
          </cell>
          <cell r="N23" t="str">
            <v>0021</v>
          </cell>
        </row>
        <row r="24">
          <cell r="M24" t="str">
            <v>0002</v>
          </cell>
          <cell r="N24" t="str">
            <v>0022</v>
          </cell>
        </row>
        <row r="25">
          <cell r="M25" t="str">
            <v>0009</v>
          </cell>
          <cell r="N25" t="str">
            <v>0023</v>
          </cell>
        </row>
        <row r="26">
          <cell r="M26" t="str">
            <v>009A</v>
          </cell>
          <cell r="N26" t="str">
            <v>0024</v>
          </cell>
        </row>
        <row r="27">
          <cell r="M27" t="str">
            <v>009B</v>
          </cell>
          <cell r="N27" t="str">
            <v>0025</v>
          </cell>
        </row>
        <row r="28">
          <cell r="M28" t="str">
            <v>009C</v>
          </cell>
          <cell r="N28" t="str">
            <v>0026</v>
          </cell>
        </row>
        <row r="29">
          <cell r="M29" t="str">
            <v>009D</v>
          </cell>
          <cell r="N29" t="str">
            <v>0027</v>
          </cell>
        </row>
        <row r="30">
          <cell r="M30" t="str">
            <v>009F</v>
          </cell>
          <cell r="N30" t="str">
            <v>0028</v>
          </cell>
        </row>
        <row r="31">
          <cell r="M31" t="str">
            <v>0060</v>
          </cell>
          <cell r="N31" t="str">
            <v>0029</v>
          </cell>
        </row>
        <row r="32">
          <cell r="M32" t="str">
            <v>0061</v>
          </cell>
          <cell r="N32" t="str">
            <v>0030</v>
          </cell>
        </row>
        <row r="33">
          <cell r="M33" t="str">
            <v>0062</v>
          </cell>
          <cell r="N33" t="str">
            <v>0031</v>
          </cell>
        </row>
        <row r="34">
          <cell r="M34" t="str">
            <v>0063</v>
          </cell>
          <cell r="N34" t="str">
            <v>0032</v>
          </cell>
        </row>
        <row r="35">
          <cell r="M35" t="str">
            <v>0080</v>
          </cell>
          <cell r="N35" t="str">
            <v>0033</v>
          </cell>
        </row>
        <row r="36">
          <cell r="M36" t="str">
            <v>080A</v>
          </cell>
          <cell r="N36" t="str">
            <v>0034</v>
          </cell>
        </row>
        <row r="37">
          <cell r="M37" t="str">
            <v>080B</v>
          </cell>
          <cell r="N37" t="str">
            <v>0035</v>
          </cell>
        </row>
        <row r="38">
          <cell r="M38" t="str">
            <v>0081</v>
          </cell>
          <cell r="N38" t="str">
            <v>0036</v>
          </cell>
        </row>
        <row r="39">
          <cell r="M39" t="str">
            <v>081B</v>
          </cell>
          <cell r="N39" t="str">
            <v>0037</v>
          </cell>
        </row>
        <row r="40">
          <cell r="M40" t="str">
            <v>081C</v>
          </cell>
          <cell r="N40" t="str">
            <v>0038</v>
          </cell>
        </row>
        <row r="41">
          <cell r="M41" t="str">
            <v>0082</v>
          </cell>
          <cell r="N41" t="str">
            <v>0039</v>
          </cell>
        </row>
        <row r="42">
          <cell r="M42" t="str">
            <v>082B</v>
          </cell>
          <cell r="N42" t="str">
            <v>0040</v>
          </cell>
        </row>
        <row r="43">
          <cell r="M43" t="str">
            <v>0083</v>
          </cell>
          <cell r="N43" t="str">
            <v>0041</v>
          </cell>
        </row>
        <row r="44">
          <cell r="M44" t="str">
            <v>0003</v>
          </cell>
          <cell r="N44" t="str">
            <v>0042</v>
          </cell>
        </row>
        <row r="45">
          <cell r="M45" t="str">
            <v>0030</v>
          </cell>
          <cell r="N45" t="str">
            <v>0043</v>
          </cell>
        </row>
        <row r="46">
          <cell r="M46" t="str">
            <v>0031</v>
          </cell>
          <cell r="N46" t="str">
            <v>0044</v>
          </cell>
        </row>
        <row r="47">
          <cell r="M47" t="str">
            <v>031B</v>
          </cell>
          <cell r="N47" t="str">
            <v>0045</v>
          </cell>
        </row>
        <row r="48">
          <cell r="M48" t="str">
            <v>031C</v>
          </cell>
          <cell r="N48" t="str">
            <v>0046</v>
          </cell>
        </row>
        <row r="49">
          <cell r="M49" t="str">
            <v>031D</v>
          </cell>
          <cell r="N49" t="str">
            <v>0047</v>
          </cell>
        </row>
        <row r="50">
          <cell r="M50" t="str">
            <v>031E</v>
          </cell>
          <cell r="N50" t="str">
            <v>0048</v>
          </cell>
        </row>
        <row r="51">
          <cell r="M51" t="str">
            <v>031F</v>
          </cell>
          <cell r="N51" t="str">
            <v>0049</v>
          </cell>
        </row>
        <row r="52">
          <cell r="M52" t="str">
            <v>031G</v>
          </cell>
          <cell r="N52" t="str">
            <v>0050</v>
          </cell>
        </row>
        <row r="53">
          <cell r="M53" t="str">
            <v>031J</v>
          </cell>
          <cell r="N53" t="str">
            <v>0051</v>
          </cell>
        </row>
        <row r="54">
          <cell r="M54" t="str">
            <v>031K</v>
          </cell>
          <cell r="N54" t="str">
            <v>0052</v>
          </cell>
        </row>
        <row r="55">
          <cell r="M55" t="str">
            <v>031L</v>
          </cell>
          <cell r="N55" t="str">
            <v>0053</v>
          </cell>
        </row>
        <row r="56">
          <cell r="M56" t="str">
            <v>031M</v>
          </cell>
          <cell r="N56" t="str">
            <v>0054</v>
          </cell>
        </row>
        <row r="57">
          <cell r="M57" t="str">
            <v>031N</v>
          </cell>
          <cell r="N57" t="str">
            <v>0055</v>
          </cell>
        </row>
        <row r="58">
          <cell r="M58" t="str">
            <v>031P</v>
          </cell>
          <cell r="N58" t="str">
            <v>0056</v>
          </cell>
        </row>
        <row r="59">
          <cell r="M59" t="str">
            <v>031Q</v>
          </cell>
          <cell r="N59" t="str">
            <v>0057</v>
          </cell>
        </row>
        <row r="60">
          <cell r="M60" t="str">
            <v>0033</v>
          </cell>
          <cell r="N60" t="str">
            <v>0058</v>
          </cell>
        </row>
        <row r="61">
          <cell r="M61" t="str">
            <v>0034</v>
          </cell>
          <cell r="N61" t="str">
            <v>0059</v>
          </cell>
        </row>
        <row r="62">
          <cell r="M62" t="str">
            <v>0010</v>
          </cell>
          <cell r="N62" t="str">
            <v>0060</v>
          </cell>
        </row>
        <row r="63">
          <cell r="M63" t="str">
            <v>0011</v>
          </cell>
          <cell r="N63" t="str">
            <v>0061</v>
          </cell>
        </row>
        <row r="64">
          <cell r="M64" t="str">
            <v>0012</v>
          </cell>
          <cell r="N64" t="str">
            <v>0062</v>
          </cell>
        </row>
        <row r="65">
          <cell r="M65" t="str">
            <v>0013</v>
          </cell>
          <cell r="N65" t="str">
            <v>0063</v>
          </cell>
        </row>
        <row r="66">
          <cell r="M66" t="str">
            <v>0014</v>
          </cell>
          <cell r="N66" t="str">
            <v>0064</v>
          </cell>
        </row>
        <row r="67">
          <cell r="M67" t="str">
            <v>0001</v>
          </cell>
          <cell r="N67" t="str">
            <v>0065</v>
          </cell>
        </row>
        <row r="68">
          <cell r="M68" t="str">
            <v>0100</v>
          </cell>
          <cell r="N68" t="str">
            <v>0066</v>
          </cell>
        </row>
        <row r="69">
          <cell r="M69" t="str">
            <v>0110</v>
          </cell>
          <cell r="N69" t="str">
            <v>0067</v>
          </cell>
        </row>
        <row r="70">
          <cell r="M70" t="str">
            <v>110A</v>
          </cell>
          <cell r="N70" t="str">
            <v>0068</v>
          </cell>
        </row>
        <row r="71">
          <cell r="M71" t="str">
            <v>110B</v>
          </cell>
          <cell r="N71" t="str">
            <v>0069</v>
          </cell>
        </row>
        <row r="72">
          <cell r="M72" t="str">
            <v>110C</v>
          </cell>
          <cell r="N72" t="str">
            <v>0070</v>
          </cell>
        </row>
        <row r="73">
          <cell r="M73" t="str">
            <v>0130</v>
          </cell>
          <cell r="N73" t="str">
            <v>0071</v>
          </cell>
        </row>
        <row r="74">
          <cell r="M74" t="str">
            <v>130A</v>
          </cell>
          <cell r="N74" t="str">
            <v>0072</v>
          </cell>
        </row>
        <row r="75">
          <cell r="M75" t="str">
            <v>130C</v>
          </cell>
          <cell r="N75" t="str">
            <v>0073</v>
          </cell>
        </row>
        <row r="76">
          <cell r="M76" t="str">
            <v>130D</v>
          </cell>
          <cell r="N76" t="str">
            <v>0074</v>
          </cell>
        </row>
        <row r="77">
          <cell r="M77" t="str">
            <v>130E</v>
          </cell>
          <cell r="N77" t="str">
            <v>0075</v>
          </cell>
        </row>
        <row r="78">
          <cell r="M78" t="str">
            <v>130F</v>
          </cell>
          <cell r="N78" t="str">
            <v>0076</v>
          </cell>
        </row>
        <row r="79">
          <cell r="M79" t="str">
            <v>130G</v>
          </cell>
          <cell r="N79" t="str">
            <v>0077</v>
          </cell>
        </row>
        <row r="80">
          <cell r="M80" t="str">
            <v>130H</v>
          </cell>
          <cell r="N80" t="str">
            <v>0078</v>
          </cell>
        </row>
        <row r="81">
          <cell r="M81" t="str">
            <v>130J</v>
          </cell>
          <cell r="N81" t="str">
            <v>0079</v>
          </cell>
        </row>
        <row r="82">
          <cell r="M82" t="str">
            <v>130K</v>
          </cell>
          <cell r="N82" t="str">
            <v>0080</v>
          </cell>
        </row>
        <row r="83">
          <cell r="M83" t="str">
            <v>130L</v>
          </cell>
          <cell r="N83" t="str">
            <v>0081</v>
          </cell>
        </row>
        <row r="84">
          <cell r="M84" t="str">
            <v>130M</v>
          </cell>
          <cell r="N84" t="str">
            <v>0082</v>
          </cell>
        </row>
        <row r="85">
          <cell r="M85" t="str">
            <v>130N</v>
          </cell>
          <cell r="N85" t="str">
            <v>0083</v>
          </cell>
        </row>
        <row r="86">
          <cell r="M86" t="str">
            <v>130P</v>
          </cell>
          <cell r="N86" t="str">
            <v>0084</v>
          </cell>
        </row>
        <row r="87">
          <cell r="M87" t="str">
            <v>130Q</v>
          </cell>
          <cell r="N87" t="str">
            <v>0085</v>
          </cell>
        </row>
        <row r="88">
          <cell r="M88" t="str">
            <v>130R</v>
          </cell>
          <cell r="N88" t="str">
            <v>0086</v>
          </cell>
        </row>
        <row r="89">
          <cell r="M89" t="str">
            <v>0150</v>
          </cell>
          <cell r="N89" t="str">
            <v>0087</v>
          </cell>
        </row>
        <row r="90">
          <cell r="M90" t="str">
            <v>150A</v>
          </cell>
          <cell r="N90" t="str">
            <v>0088</v>
          </cell>
        </row>
        <row r="91">
          <cell r="M91" t="str">
            <v>150B</v>
          </cell>
          <cell r="N91" t="str">
            <v>0089</v>
          </cell>
        </row>
        <row r="92">
          <cell r="M92" t="str">
            <v>150C</v>
          </cell>
          <cell r="N92" t="str">
            <v>0090</v>
          </cell>
        </row>
        <row r="93">
          <cell r="M93" t="str">
            <v>150D</v>
          </cell>
          <cell r="N93" t="str">
            <v>0091</v>
          </cell>
        </row>
        <row r="94">
          <cell r="M94" t="str">
            <v>0200</v>
          </cell>
          <cell r="N94" t="str">
            <v>0092</v>
          </cell>
        </row>
        <row r="95">
          <cell r="M95" t="str">
            <v>200A</v>
          </cell>
          <cell r="N95" t="str">
            <v>0093</v>
          </cell>
        </row>
        <row r="96">
          <cell r="M96" t="str">
            <v>0210</v>
          </cell>
          <cell r="N96" t="str">
            <v>0094</v>
          </cell>
        </row>
        <row r="97">
          <cell r="M97" t="str">
            <v>210A</v>
          </cell>
          <cell r="N97" t="str">
            <v>0095</v>
          </cell>
        </row>
        <row r="98">
          <cell r="M98" t="str">
            <v>0220</v>
          </cell>
          <cell r="N98" t="str">
            <v>0096</v>
          </cell>
        </row>
        <row r="99">
          <cell r="M99" t="str">
            <v>0230</v>
          </cell>
          <cell r="N99" t="str">
            <v>0097</v>
          </cell>
        </row>
        <row r="100">
          <cell r="M100" t="str">
            <v>0240</v>
          </cell>
          <cell r="N100" t="str">
            <v>0098</v>
          </cell>
        </row>
        <row r="101">
          <cell r="M101" t="str">
            <v>240A</v>
          </cell>
          <cell r="N101" t="str">
            <v>0099</v>
          </cell>
        </row>
        <row r="102">
          <cell r="M102" t="str">
            <v>0300</v>
          </cell>
          <cell r="N102" t="str">
            <v>0100</v>
          </cell>
        </row>
        <row r="103">
          <cell r="M103" t="str">
            <v>300A</v>
          </cell>
          <cell r="N103" t="str">
            <v>0101</v>
          </cell>
        </row>
        <row r="104">
          <cell r="M104" t="str">
            <v>0310</v>
          </cell>
          <cell r="N104" t="str">
            <v>0102</v>
          </cell>
        </row>
        <row r="105">
          <cell r="M105" t="str">
            <v>310A</v>
          </cell>
          <cell r="N105" t="str">
            <v>0103</v>
          </cell>
        </row>
        <row r="106">
          <cell r="M106" t="str">
            <v>310B</v>
          </cell>
          <cell r="N106" t="str">
            <v>0104</v>
          </cell>
        </row>
        <row r="107">
          <cell r="M107" t="str">
            <v>0330</v>
          </cell>
          <cell r="N107" t="str">
            <v>0105</v>
          </cell>
        </row>
        <row r="108">
          <cell r="M108" t="str">
            <v>330A</v>
          </cell>
          <cell r="N108" t="str">
            <v>0106</v>
          </cell>
        </row>
        <row r="109">
          <cell r="M109" t="str">
            <v>330B</v>
          </cell>
          <cell r="N109" t="str">
            <v>0107</v>
          </cell>
        </row>
        <row r="110">
          <cell r="M110" t="str">
            <v>0350</v>
          </cell>
          <cell r="N110" t="str">
            <v>0108</v>
          </cell>
        </row>
        <row r="111">
          <cell r="M111" t="str">
            <v>350C</v>
          </cell>
          <cell r="N111" t="str">
            <v>0109</v>
          </cell>
        </row>
        <row r="112">
          <cell r="M112" t="str">
            <v>350D</v>
          </cell>
          <cell r="N112" t="str">
            <v>0110</v>
          </cell>
        </row>
        <row r="113">
          <cell r="M113" t="str">
            <v>0400</v>
          </cell>
          <cell r="N113" t="str">
            <v>0111</v>
          </cell>
        </row>
        <row r="114">
          <cell r="M114" t="str">
            <v>0410</v>
          </cell>
          <cell r="N114" t="str">
            <v>0112</v>
          </cell>
        </row>
        <row r="115">
          <cell r="M115" t="str">
            <v>410A</v>
          </cell>
          <cell r="N115" t="str">
            <v>0113</v>
          </cell>
        </row>
        <row r="116">
          <cell r="M116" t="str">
            <v>410B</v>
          </cell>
          <cell r="N116" t="str">
            <v>0114</v>
          </cell>
        </row>
        <row r="117">
          <cell r="M117" t="str">
            <v>0420</v>
          </cell>
          <cell r="N117" t="str">
            <v>0115</v>
          </cell>
        </row>
        <row r="118">
          <cell r="M118" t="str">
            <v>420A</v>
          </cell>
          <cell r="N118" t="str">
            <v>0116</v>
          </cell>
        </row>
        <row r="119">
          <cell r="M119" t="str">
            <v>420B</v>
          </cell>
          <cell r="N119" t="str">
            <v>0117</v>
          </cell>
        </row>
        <row r="120">
          <cell r="M120" t="str">
            <v>420C</v>
          </cell>
          <cell r="N120" t="str">
            <v>0118</v>
          </cell>
        </row>
        <row r="121">
          <cell r="M121" t="str">
            <v>420E</v>
          </cell>
          <cell r="N121" t="str">
            <v>0119</v>
          </cell>
        </row>
        <row r="122">
          <cell r="M122" t="str">
            <v>0430</v>
          </cell>
          <cell r="N122" t="str">
            <v>0120</v>
          </cell>
        </row>
        <row r="123">
          <cell r="M123" t="str">
            <v>430A</v>
          </cell>
          <cell r="N123" t="str">
            <v>0121</v>
          </cell>
        </row>
        <row r="124">
          <cell r="M124" t="str">
            <v>430B</v>
          </cell>
          <cell r="N124" t="str">
            <v>0122</v>
          </cell>
        </row>
        <row r="125">
          <cell r="M125" t="str">
            <v>0500</v>
          </cell>
          <cell r="N125" t="str">
            <v>0123</v>
          </cell>
        </row>
        <row r="126">
          <cell r="M126" t="str">
            <v>0510</v>
          </cell>
          <cell r="N126" t="str">
            <v>0124</v>
          </cell>
        </row>
        <row r="127">
          <cell r="M127" t="str">
            <v>510A</v>
          </cell>
          <cell r="N127" t="str">
            <v>0125</v>
          </cell>
        </row>
        <row r="128">
          <cell r="M128" t="str">
            <v>510B</v>
          </cell>
          <cell r="N128" t="str">
            <v>0126</v>
          </cell>
        </row>
        <row r="129">
          <cell r="M129" t="str">
            <v>510G</v>
          </cell>
          <cell r="N129" t="str">
            <v>0127</v>
          </cell>
        </row>
        <row r="130">
          <cell r="M130" t="str">
            <v>510H</v>
          </cell>
          <cell r="N130" t="str">
            <v>0128</v>
          </cell>
        </row>
        <row r="131">
          <cell r="M131" t="str">
            <v>510J</v>
          </cell>
          <cell r="N131" t="str">
            <v>0129</v>
          </cell>
        </row>
        <row r="132">
          <cell r="M132" t="str">
            <v>510K</v>
          </cell>
          <cell r="N132" t="str">
            <v>0130</v>
          </cell>
        </row>
        <row r="133">
          <cell r="M133" t="str">
            <v>0520</v>
          </cell>
          <cell r="N133" t="str">
            <v>0131</v>
          </cell>
        </row>
        <row r="134">
          <cell r="M134" t="str">
            <v>0530</v>
          </cell>
          <cell r="N134" t="str">
            <v>0132</v>
          </cell>
        </row>
        <row r="135">
          <cell r="M135" t="str">
            <v>0550</v>
          </cell>
          <cell r="N135" t="str">
            <v>A001</v>
          </cell>
        </row>
        <row r="136">
          <cell r="M136" t="str">
            <v>0540</v>
          </cell>
          <cell r="N136" t="str">
            <v>A002</v>
          </cell>
        </row>
        <row r="137">
          <cell r="M137" t="str">
            <v>0600</v>
          </cell>
          <cell r="N137" t="str">
            <v>A003</v>
          </cell>
        </row>
        <row r="138">
          <cell r="M138" t="str">
            <v>0601</v>
          </cell>
          <cell r="N138" t="str">
            <v>D001</v>
          </cell>
        </row>
        <row r="139">
          <cell r="M139" t="str">
            <v>0610</v>
          </cell>
          <cell r="N139" t="str">
            <v>D002</v>
          </cell>
        </row>
        <row r="140">
          <cell r="M140" t="str">
            <v>610A</v>
          </cell>
          <cell r="N140" t="str">
            <v>D003</v>
          </cell>
        </row>
        <row r="141">
          <cell r="M141" t="str">
            <v>610C</v>
          </cell>
          <cell r="N141" t="str">
            <v>D004</v>
          </cell>
        </row>
        <row r="142">
          <cell r="M142" t="str">
            <v>610E</v>
          </cell>
          <cell r="N142" t="str">
            <v>D005</v>
          </cell>
        </row>
        <row r="143">
          <cell r="M143" t="str">
            <v>0620</v>
          </cell>
          <cell r="N143" t="str">
            <v>D006</v>
          </cell>
        </row>
        <row r="144">
          <cell r="M144" t="str">
            <v>620A</v>
          </cell>
          <cell r="N144" t="str">
            <v>D007</v>
          </cell>
        </row>
        <row r="145">
          <cell r="M145" t="str">
            <v>620B</v>
          </cell>
          <cell r="N145" t="str">
            <v>P001</v>
          </cell>
        </row>
        <row r="146">
          <cell r="M146" t="str">
            <v>0630</v>
          </cell>
          <cell r="N146" t="str">
            <v>P002</v>
          </cell>
        </row>
        <row r="147">
          <cell r="M147" t="str">
            <v>630A</v>
          </cell>
          <cell r="N147" t="str">
            <v>P003</v>
          </cell>
        </row>
        <row r="148">
          <cell r="M148" t="str">
            <v>630B</v>
          </cell>
          <cell r="N148" t="str">
            <v>P004</v>
          </cell>
        </row>
        <row r="149">
          <cell r="M149" t="str">
            <v>0640</v>
          </cell>
          <cell r="N149" t="str">
            <v>P009</v>
          </cell>
        </row>
        <row r="150">
          <cell r="M150" t="str">
            <v>640A</v>
          </cell>
          <cell r="N150" t="str">
            <v>P010</v>
          </cell>
        </row>
        <row r="151">
          <cell r="M151" t="str">
            <v>640B</v>
          </cell>
          <cell r="N151" t="str">
            <v>P011</v>
          </cell>
        </row>
        <row r="152">
          <cell r="M152" t="str">
            <v>0660</v>
          </cell>
          <cell r="N152" t="str">
            <v>P013</v>
          </cell>
        </row>
        <row r="153">
          <cell r="M153" t="str">
            <v>660B</v>
          </cell>
          <cell r="N153" t="str">
            <v>P016</v>
          </cell>
        </row>
        <row r="154">
          <cell r="M154" t="str">
            <v>0500</v>
          </cell>
          <cell r="N154" t="str">
            <v>P025</v>
          </cell>
        </row>
        <row r="155">
          <cell r="M155" t="str">
            <v>0501</v>
          </cell>
          <cell r="N155" t="str">
            <v>P026</v>
          </cell>
        </row>
        <row r="156">
          <cell r="M156" t="str">
            <v>0506</v>
          </cell>
          <cell r="N156" t="str">
            <v>P027</v>
          </cell>
        </row>
        <row r="157">
          <cell r="M157" t="str">
            <v>0508</v>
          </cell>
          <cell r="N157" t="str">
            <v>R001</v>
          </cell>
        </row>
        <row r="158">
          <cell r="M158" t="str">
            <v>508B</v>
          </cell>
          <cell r="N158" t="str">
            <v>R002</v>
          </cell>
        </row>
        <row r="159">
          <cell r="M159" t="str">
            <v>508C</v>
          </cell>
          <cell r="N159" t="str">
            <v>R003</v>
          </cell>
        </row>
        <row r="160">
          <cell r="M160" t="str">
            <v>0510</v>
          </cell>
          <cell r="N160" t="str">
            <v>R004</v>
          </cell>
        </row>
        <row r="161">
          <cell r="M161" t="str">
            <v>510A</v>
          </cell>
          <cell r="N161" t="str">
            <v>R005</v>
          </cell>
        </row>
        <row r="162">
          <cell r="M162" t="str">
            <v>510B</v>
          </cell>
          <cell r="N162" t="str">
            <v>R006</v>
          </cell>
        </row>
        <row r="163">
          <cell r="M163" t="str">
            <v>510C</v>
          </cell>
          <cell r="N163" t="str">
            <v>R007</v>
          </cell>
        </row>
        <row r="164">
          <cell r="M164" t="str">
            <v>0512</v>
          </cell>
          <cell r="N164" t="str">
            <v>R008</v>
          </cell>
        </row>
        <row r="165">
          <cell r="M165" t="str">
            <v>0514</v>
          </cell>
          <cell r="N165" t="str">
            <v>R009</v>
          </cell>
        </row>
        <row r="166">
          <cell r="M166" t="str">
            <v>0515</v>
          </cell>
          <cell r="N166" t="str">
            <v>R010</v>
          </cell>
        </row>
        <row r="167">
          <cell r="M167" t="str">
            <v>0519</v>
          </cell>
          <cell r="N167" t="str">
            <v>R011</v>
          </cell>
        </row>
        <row r="168">
          <cell r="M168" t="str">
            <v>0522</v>
          </cell>
          <cell r="N168" t="str">
            <v>R012</v>
          </cell>
        </row>
        <row r="169">
          <cell r="M169" t="str">
            <v>522A</v>
          </cell>
          <cell r="N169" t="str">
            <v>R013</v>
          </cell>
        </row>
        <row r="170">
          <cell r="M170" t="str">
            <v>522C</v>
          </cell>
          <cell r="N170" t="str">
            <v>T001</v>
          </cell>
        </row>
        <row r="171">
          <cell r="M171" t="str">
            <v>0523</v>
          </cell>
          <cell r="N171" t="str">
            <v>T002</v>
          </cell>
        </row>
        <row r="172">
          <cell r="M172" t="str">
            <v>523A</v>
          </cell>
          <cell r="N172" t="str">
            <v>T003</v>
          </cell>
        </row>
        <row r="173">
          <cell r="M173" t="str">
            <v>523E</v>
          </cell>
          <cell r="N173" t="str">
            <v>T004</v>
          </cell>
        </row>
        <row r="174">
          <cell r="M174" t="str">
            <v>0527</v>
          </cell>
          <cell r="N174" t="str">
            <v>T005</v>
          </cell>
        </row>
        <row r="175">
          <cell r="M175" t="str">
            <v>0529</v>
          </cell>
          <cell r="N175" t="str">
            <v>T006</v>
          </cell>
        </row>
        <row r="176">
          <cell r="M176" t="str">
            <v>0531</v>
          </cell>
          <cell r="N176" t="str">
            <v>T007</v>
          </cell>
        </row>
        <row r="177">
          <cell r="M177" t="str">
            <v>0532</v>
          </cell>
          <cell r="N177" t="str">
            <v>T008</v>
          </cell>
        </row>
        <row r="178">
          <cell r="M178" t="str">
            <v>0533</v>
          </cell>
          <cell r="N178" t="str">
            <v>T009</v>
          </cell>
        </row>
        <row r="179">
          <cell r="M179" t="str">
            <v>0536</v>
          </cell>
          <cell r="N179" t="str">
            <v>T010</v>
          </cell>
        </row>
        <row r="180">
          <cell r="M180" t="str">
            <v>0537</v>
          </cell>
          <cell r="N180" t="str">
            <v>T011</v>
          </cell>
        </row>
        <row r="181">
          <cell r="M181" t="str">
            <v>537A</v>
          </cell>
          <cell r="N181" t="str">
            <v>T012</v>
          </cell>
        </row>
        <row r="182">
          <cell r="M182" t="str">
            <v>537B</v>
          </cell>
          <cell r="N182" t="str">
            <v>T013</v>
          </cell>
        </row>
        <row r="183">
          <cell r="M183" t="str">
            <v>537C</v>
          </cell>
          <cell r="N183" t="str">
            <v>T014</v>
          </cell>
        </row>
        <row r="184">
          <cell r="M184" t="str">
            <v>537D</v>
          </cell>
          <cell r="N184" t="str">
            <v>T015</v>
          </cell>
        </row>
        <row r="185">
          <cell r="M185" t="str">
            <v>537E</v>
          </cell>
          <cell r="N185" t="str">
            <v>T016</v>
          </cell>
        </row>
        <row r="186">
          <cell r="M186" t="str">
            <v>537F</v>
          </cell>
          <cell r="N186" t="str">
            <v>T017</v>
          </cell>
        </row>
        <row r="187">
          <cell r="M187" t="str">
            <v>537G</v>
          </cell>
          <cell r="N187" t="str">
            <v>T018</v>
          </cell>
        </row>
        <row r="188">
          <cell r="M188" t="str">
            <v>537H</v>
          </cell>
          <cell r="N188" t="str">
            <v>T019</v>
          </cell>
        </row>
        <row r="189">
          <cell r="M189" t="str">
            <v>537J</v>
          </cell>
          <cell r="N189" t="str">
            <v>T020</v>
          </cell>
        </row>
        <row r="190">
          <cell r="M190" t="str">
            <v>537K</v>
          </cell>
          <cell r="N190" t="str">
            <v>T021</v>
          </cell>
        </row>
        <row r="191">
          <cell r="M191" t="str">
            <v>537L</v>
          </cell>
          <cell r="N191" t="str">
            <v>T022</v>
          </cell>
        </row>
        <row r="192">
          <cell r="M192" t="str">
            <v>537M</v>
          </cell>
          <cell r="N192" t="str">
            <v>T023</v>
          </cell>
        </row>
        <row r="193">
          <cell r="M193" t="str">
            <v>537N</v>
          </cell>
          <cell r="N193" t="str">
            <v>T024</v>
          </cell>
        </row>
        <row r="194">
          <cell r="M194" t="str">
            <v>537O</v>
          </cell>
          <cell r="N194" t="str">
            <v>T025</v>
          </cell>
        </row>
        <row r="195">
          <cell r="M195" t="str">
            <v>537P</v>
          </cell>
          <cell r="N195" t="str">
            <v>U001</v>
          </cell>
        </row>
        <row r="196">
          <cell r="M196" t="str">
            <v>537Q</v>
          </cell>
          <cell r="N196" t="str">
            <v>U002</v>
          </cell>
        </row>
        <row r="197">
          <cell r="M197" t="str">
            <v>537R</v>
          </cell>
          <cell r="N197" t="str">
            <v>U003</v>
          </cell>
        </row>
        <row r="198">
          <cell r="M198" t="str">
            <v>537S</v>
          </cell>
          <cell r="N198" t="str">
            <v>U004</v>
          </cell>
        </row>
        <row r="199">
          <cell r="M199" t="str">
            <v>537T</v>
          </cell>
          <cell r="N199" t="str">
            <v>U005</v>
          </cell>
        </row>
        <row r="200">
          <cell r="M200" t="str">
            <v>537U</v>
          </cell>
          <cell r="N200" t="str">
            <v>U006</v>
          </cell>
        </row>
        <row r="201">
          <cell r="M201" t="str">
            <v>537W</v>
          </cell>
          <cell r="N201" t="str">
            <v>U007</v>
          </cell>
        </row>
        <row r="202">
          <cell r="M202" t="str">
            <v>537X</v>
          </cell>
          <cell r="N202" t="str">
            <v>U008</v>
          </cell>
        </row>
        <row r="203">
          <cell r="M203" t="str">
            <v>537Y</v>
          </cell>
          <cell r="N203" t="str">
            <v>U009</v>
          </cell>
        </row>
        <row r="204">
          <cell r="M204" t="str">
            <v>537Z</v>
          </cell>
          <cell r="N204" t="str">
            <v>U010</v>
          </cell>
        </row>
        <row r="205">
          <cell r="M205" t="str">
            <v>0541</v>
          </cell>
          <cell r="N205" t="str">
            <v>U011</v>
          </cell>
        </row>
        <row r="206">
          <cell r="M206" t="str">
            <v>0545</v>
          </cell>
          <cell r="N206" t="str">
            <v>U012</v>
          </cell>
        </row>
        <row r="207">
          <cell r="M207" t="str">
            <v>0546</v>
          </cell>
          <cell r="N207" t="str">
            <v>U013</v>
          </cell>
        </row>
        <row r="208">
          <cell r="M208" t="str">
            <v>546A</v>
          </cell>
          <cell r="N208" t="str">
            <v>U016</v>
          </cell>
        </row>
        <row r="209">
          <cell r="M209" t="str">
            <v>0547</v>
          </cell>
          <cell r="N209" t="str">
            <v>U017</v>
          </cell>
        </row>
        <row r="210">
          <cell r="M210" t="str">
            <v>547A</v>
          </cell>
          <cell r="N210" t="str">
            <v>U018</v>
          </cell>
        </row>
        <row r="211">
          <cell r="M211" t="str">
            <v>547B</v>
          </cell>
          <cell r="N211" t="str">
            <v>U021</v>
          </cell>
        </row>
        <row r="212">
          <cell r="M212" t="str">
            <v>547C</v>
          </cell>
          <cell r="N212" t="str">
            <v>U022</v>
          </cell>
        </row>
        <row r="213">
          <cell r="M213" t="str">
            <v>547D</v>
          </cell>
          <cell r="N213" t="str">
            <v>U023</v>
          </cell>
        </row>
        <row r="214">
          <cell r="M214" t="str">
            <v>547E</v>
          </cell>
          <cell r="N214" t="str">
            <v>U024</v>
          </cell>
        </row>
        <row r="215">
          <cell r="M215" t="str">
            <v>547F</v>
          </cell>
          <cell r="N215" t="str">
            <v>U028</v>
          </cell>
        </row>
        <row r="216">
          <cell r="M216" t="str">
            <v>547G</v>
          </cell>
          <cell r="N216" t="str">
            <v>U031</v>
          </cell>
        </row>
        <row r="217">
          <cell r="M217" t="str">
            <v>547H</v>
          </cell>
          <cell r="N217" t="str">
            <v>T021</v>
          </cell>
        </row>
        <row r="218">
          <cell r="M218" t="str">
            <v>547I</v>
          </cell>
          <cell r="N218" t="str">
            <v>T022</v>
          </cell>
        </row>
        <row r="219">
          <cell r="M219" t="str">
            <v>547J</v>
          </cell>
          <cell r="N219" t="str">
            <v>T023</v>
          </cell>
        </row>
        <row r="220">
          <cell r="M220" t="str">
            <v>547K</v>
          </cell>
          <cell r="N220" t="str">
            <v>U001</v>
          </cell>
        </row>
        <row r="221">
          <cell r="M221" t="str">
            <v>547L</v>
          </cell>
          <cell r="N221" t="str">
            <v>U002</v>
          </cell>
        </row>
        <row r="222">
          <cell r="M222" t="str">
            <v>547M</v>
          </cell>
          <cell r="N222" t="str">
            <v>U003</v>
          </cell>
        </row>
        <row r="223">
          <cell r="M223" t="str">
            <v>547N</v>
          </cell>
          <cell r="N223" t="str">
            <v>U004</v>
          </cell>
        </row>
        <row r="224">
          <cell r="M224" t="str">
            <v>547P</v>
          </cell>
          <cell r="N224" t="str">
            <v>U005</v>
          </cell>
        </row>
        <row r="225">
          <cell r="M225" t="str">
            <v>0548</v>
          </cell>
          <cell r="N225" t="str">
            <v>U006</v>
          </cell>
        </row>
        <row r="226">
          <cell r="M226" t="str">
            <v>548B</v>
          </cell>
          <cell r="N226" t="str">
            <v>U007</v>
          </cell>
        </row>
        <row r="227">
          <cell r="M227" t="str">
            <v>0550</v>
          </cell>
          <cell r="N227" t="str">
            <v>U008</v>
          </cell>
        </row>
        <row r="228">
          <cell r="M228" t="str">
            <v>550A</v>
          </cell>
          <cell r="N228" t="str">
            <v>U009</v>
          </cell>
        </row>
        <row r="229">
          <cell r="M229" t="str">
            <v>0560</v>
          </cell>
          <cell r="N229" t="str">
            <v>U010</v>
          </cell>
        </row>
        <row r="230">
          <cell r="M230" t="str">
            <v>0561</v>
          </cell>
          <cell r="N230" t="str">
            <v>U011</v>
          </cell>
        </row>
        <row r="231">
          <cell r="M231" t="str">
            <v>0562</v>
          </cell>
          <cell r="N231" t="str">
            <v>U012</v>
          </cell>
        </row>
        <row r="232">
          <cell r="M232" t="str">
            <v>0040</v>
          </cell>
          <cell r="N232" t="str">
            <v>U013</v>
          </cell>
        </row>
        <row r="233">
          <cell r="M233" t="str">
            <v>0001</v>
          </cell>
          <cell r="N233" t="str">
            <v>U015</v>
          </cell>
        </row>
        <row r="234">
          <cell r="M234" t="str">
            <v>001A</v>
          </cell>
          <cell r="N234" t="str">
            <v>U016</v>
          </cell>
        </row>
        <row r="235">
          <cell r="M235" t="str">
            <v>0003</v>
          </cell>
          <cell r="N235" t="str">
            <v>U017</v>
          </cell>
        </row>
        <row r="236">
          <cell r="M236" t="str">
            <v>003H</v>
          </cell>
          <cell r="N236" t="str">
            <v>U018</v>
          </cell>
        </row>
        <row r="237">
          <cell r="M237" t="str">
            <v>003J</v>
          </cell>
          <cell r="N237" t="str">
            <v>U019</v>
          </cell>
        </row>
        <row r="238">
          <cell r="M238" t="str">
            <v>003K</v>
          </cell>
          <cell r="N238" t="str">
            <v>U021</v>
          </cell>
        </row>
        <row r="239">
          <cell r="M239" t="str">
            <v>0004</v>
          </cell>
          <cell r="N239" t="str">
            <v>U022</v>
          </cell>
        </row>
        <row r="240">
          <cell r="M240" t="str">
            <v>0008</v>
          </cell>
          <cell r="N240" t="str">
            <v>U023</v>
          </cell>
        </row>
        <row r="241">
          <cell r="M241" t="str">
            <v>0009</v>
          </cell>
          <cell r="N241" t="str">
            <v>U024</v>
          </cell>
        </row>
        <row r="242">
          <cell r="M242" t="str">
            <v>009A</v>
          </cell>
          <cell r="N242" t="str">
            <v>U025</v>
          </cell>
        </row>
        <row r="243">
          <cell r="M243" t="str">
            <v>0010</v>
          </cell>
          <cell r="N243" t="str">
            <v>U026</v>
          </cell>
        </row>
        <row r="244">
          <cell r="M244" t="str">
            <v>010A</v>
          </cell>
          <cell r="N244" t="str">
            <v>U027</v>
          </cell>
        </row>
        <row r="245">
          <cell r="M245" t="str">
            <v>010E</v>
          </cell>
          <cell r="N245" t="str">
            <v>U028</v>
          </cell>
        </row>
        <row r="246">
          <cell r="M246" t="str">
            <v>010J</v>
          </cell>
          <cell r="N246" t="str">
            <v>U031</v>
          </cell>
        </row>
        <row r="247">
          <cell r="M247" t="str">
            <v>010L</v>
          </cell>
          <cell r="N247"/>
        </row>
        <row r="248">
          <cell r="M248" t="str">
            <v>010N</v>
          </cell>
        </row>
        <row r="249">
          <cell r="M249" t="str">
            <v>010R</v>
          </cell>
        </row>
        <row r="250">
          <cell r="M250" t="str">
            <v>010S</v>
          </cell>
        </row>
        <row r="251">
          <cell r="M251" t="str">
            <v>010T</v>
          </cell>
        </row>
        <row r="252">
          <cell r="M252" t="str">
            <v>0014</v>
          </cell>
        </row>
        <row r="253">
          <cell r="M253" t="str">
            <v>014A</v>
          </cell>
        </row>
      </sheetData>
      <sheetData sheetId="57" refreshError="1"/>
    </sheetDataSet>
  </externalBook>
</externalLink>
</file>

<file path=xl/theme/theme1.xml><?xml version="1.0" encoding="utf-8"?>
<a:theme xmlns:a="http://schemas.openxmlformats.org/drawingml/2006/main" name="POM 25-29 AA">
  <a:themeElements>
    <a:clrScheme name="Custom 3">
      <a:dk1>
        <a:sysClr val="windowText" lastClr="000000"/>
      </a:dk1>
      <a:lt1>
        <a:sysClr val="window" lastClr="FFFFFF"/>
      </a:lt1>
      <a:dk2>
        <a:srgbClr val="44546A"/>
      </a:dk2>
      <a:lt2>
        <a:srgbClr val="E7E6E6"/>
      </a:lt2>
      <a:accent1>
        <a:srgbClr val="3F3F3F"/>
      </a:accent1>
      <a:accent2>
        <a:srgbClr val="FCF160"/>
      </a:accent2>
      <a:accent3>
        <a:srgbClr val="A3A177"/>
      </a:accent3>
      <a:accent4>
        <a:srgbClr val="505254"/>
      </a:accent4>
      <a:accent5>
        <a:srgbClr val="2F3742"/>
      </a:accent5>
      <a:accent6>
        <a:srgbClr val="748749"/>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sheetPr>
  <dimension ref="B1:K20"/>
  <sheetViews>
    <sheetView showGridLines="0" tabSelected="1" zoomScale="110" zoomScaleNormal="110" workbookViewId="0"/>
  </sheetViews>
  <sheetFormatPr defaultColWidth="9.140625" defaultRowHeight="15" x14ac:dyDescent="0.25"/>
  <cols>
    <col min="1" max="2" width="1.140625" style="16" customWidth="1"/>
    <col min="3" max="3" width="31.5703125" style="16" customWidth="1"/>
    <col min="4" max="4" width="4.140625" style="16" customWidth="1"/>
    <col min="5" max="5" width="38.5703125" style="17" customWidth="1"/>
    <col min="6" max="7" width="15.42578125" style="18" customWidth="1"/>
    <col min="8" max="8" width="1.140625" style="16" customWidth="1"/>
    <col min="9" max="16384" width="9.140625" style="16"/>
  </cols>
  <sheetData>
    <row r="1" spans="2:11" ht="6" customHeight="1" thickBot="1" x14ac:dyDescent="0.3"/>
    <row r="2" spans="2:11" ht="6" customHeight="1" thickBot="1" x14ac:dyDescent="0.3">
      <c r="B2" s="19"/>
      <c r="C2" s="20"/>
      <c r="D2" s="20"/>
      <c r="E2" s="21"/>
      <c r="F2" s="22"/>
      <c r="G2" s="22"/>
      <c r="H2" s="23"/>
    </row>
    <row r="3" spans="2:11" ht="28.35" customHeight="1" thickBot="1" x14ac:dyDescent="0.3">
      <c r="B3" s="24"/>
      <c r="C3" s="126" t="s">
        <v>18</v>
      </c>
      <c r="D3" s="127"/>
      <c r="E3" s="127"/>
      <c r="F3" s="127"/>
      <c r="G3" s="128"/>
      <c r="H3" s="25"/>
    </row>
    <row r="4" spans="2:11" ht="6" customHeight="1" thickBot="1" x14ac:dyDescent="0.3">
      <c r="B4" s="24"/>
      <c r="H4" s="26"/>
    </row>
    <row r="5" spans="2:11" ht="30" customHeight="1" thickBot="1" x14ac:dyDescent="0.3">
      <c r="B5" s="24"/>
      <c r="C5" s="129" t="s">
        <v>39</v>
      </c>
      <c r="D5" s="125"/>
      <c r="E5" s="27" t="s">
        <v>8</v>
      </c>
      <c r="F5" s="28" t="s">
        <v>32</v>
      </c>
      <c r="G5" s="29" t="s">
        <v>33</v>
      </c>
      <c r="H5" s="26"/>
    </row>
    <row r="6" spans="2:11" ht="30" customHeight="1" x14ac:dyDescent="0.25">
      <c r="B6" s="24"/>
      <c r="C6" s="130"/>
      <c r="D6" s="125"/>
      <c r="E6" s="30" t="s">
        <v>43</v>
      </c>
      <c r="F6" s="115">
        <v>20049.376499999998</v>
      </c>
      <c r="G6" s="116">
        <v>23870.359100000001</v>
      </c>
      <c r="H6" s="26"/>
      <c r="J6" s="114"/>
      <c r="K6" s="114"/>
    </row>
    <row r="7" spans="2:11" ht="30" customHeight="1" x14ac:dyDescent="0.25">
      <c r="B7" s="24"/>
      <c r="C7" s="130"/>
      <c r="D7" s="125"/>
      <c r="E7" s="31" t="s">
        <v>44</v>
      </c>
      <c r="F7" s="117">
        <v>28716.187300000001</v>
      </c>
      <c r="G7" s="118">
        <v>35703.879099999998</v>
      </c>
      <c r="H7" s="26"/>
      <c r="J7" s="114"/>
      <c r="K7" s="114"/>
    </row>
    <row r="8" spans="2:11" ht="30" customHeight="1" thickBot="1" x14ac:dyDescent="0.3">
      <c r="B8" s="24"/>
      <c r="C8" s="131"/>
      <c r="D8" s="125"/>
      <c r="E8" s="32" t="s">
        <v>45</v>
      </c>
      <c r="F8" s="119">
        <v>26523.810300000001</v>
      </c>
      <c r="G8" s="44">
        <v>35879.126400000001</v>
      </c>
      <c r="H8" s="26"/>
      <c r="J8" s="114"/>
      <c r="K8" s="114"/>
    </row>
    <row r="9" spans="2:11" ht="6" customHeight="1" thickBot="1" x14ac:dyDescent="0.3">
      <c r="B9" s="24"/>
      <c r="E9" s="33"/>
      <c r="F9" s="34"/>
      <c r="G9" s="34"/>
      <c r="H9" s="26"/>
      <c r="J9" s="114"/>
      <c r="K9" s="114"/>
    </row>
    <row r="10" spans="2:11" ht="30" customHeight="1" thickBot="1" x14ac:dyDescent="0.3">
      <c r="B10" s="24"/>
      <c r="C10" s="129" t="s">
        <v>40</v>
      </c>
      <c r="D10" s="125"/>
      <c r="E10" s="27" t="s">
        <v>8</v>
      </c>
      <c r="F10" s="28" t="s">
        <v>32</v>
      </c>
      <c r="G10" s="29" t="s">
        <v>33</v>
      </c>
      <c r="H10" s="26"/>
      <c r="J10" s="114"/>
      <c r="K10" s="114"/>
    </row>
    <row r="11" spans="2:11" ht="30" customHeight="1" x14ac:dyDescent="0.25">
      <c r="B11" s="24"/>
      <c r="C11" s="130"/>
      <c r="D11" s="125"/>
      <c r="E11" s="30" t="s">
        <v>46</v>
      </c>
      <c r="F11" s="35" t="s">
        <v>9</v>
      </c>
      <c r="G11" s="120">
        <v>33920.789299999997</v>
      </c>
      <c r="H11" s="26"/>
      <c r="J11" s="114"/>
      <c r="K11" s="114"/>
    </row>
    <row r="12" spans="2:11" ht="30" customHeight="1" x14ac:dyDescent="0.25">
      <c r="B12" s="24"/>
      <c r="C12" s="130"/>
      <c r="D12" s="125"/>
      <c r="E12" s="31" t="s">
        <v>47</v>
      </c>
      <c r="F12" s="123">
        <v>16011.179899999999</v>
      </c>
      <c r="G12" s="121">
        <v>19062.718400000002</v>
      </c>
      <c r="H12" s="26"/>
      <c r="J12" s="114"/>
      <c r="K12" s="114"/>
    </row>
    <row r="13" spans="2:11" ht="30" customHeight="1" x14ac:dyDescent="0.25">
      <c r="B13" s="24"/>
      <c r="C13" s="130"/>
      <c r="D13" s="125"/>
      <c r="E13" s="31" t="s">
        <v>48</v>
      </c>
      <c r="F13" s="36" t="s">
        <v>9</v>
      </c>
      <c r="G13" s="121">
        <v>29058.000499999998</v>
      </c>
      <c r="H13" s="26"/>
      <c r="J13" s="114"/>
      <c r="K13" s="114"/>
    </row>
    <row r="14" spans="2:11" ht="30" customHeight="1" thickBot="1" x14ac:dyDescent="0.3">
      <c r="B14" s="24"/>
      <c r="C14" s="131"/>
      <c r="D14" s="125"/>
      <c r="E14" s="32" t="s">
        <v>49</v>
      </c>
      <c r="F14" s="124">
        <v>800</v>
      </c>
      <c r="G14" s="122">
        <v>4535</v>
      </c>
      <c r="H14" s="26"/>
      <c r="J14" s="114"/>
      <c r="K14" s="114"/>
    </row>
    <row r="15" spans="2:11" ht="6" customHeight="1" thickBot="1" x14ac:dyDescent="0.3">
      <c r="B15" s="24"/>
      <c r="E15" s="33"/>
      <c r="F15" s="37"/>
      <c r="G15" s="37"/>
      <c r="H15" s="26"/>
      <c r="J15" s="114"/>
      <c r="K15" s="114"/>
    </row>
    <row r="16" spans="2:11" ht="30" customHeight="1" thickBot="1" x14ac:dyDescent="0.3">
      <c r="B16" s="24"/>
      <c r="C16" s="129" t="s">
        <v>55</v>
      </c>
      <c r="D16" s="125"/>
      <c r="E16" s="38" t="s">
        <v>8</v>
      </c>
      <c r="F16" s="39" t="s">
        <v>16</v>
      </c>
      <c r="G16" s="40" t="s">
        <v>17</v>
      </c>
      <c r="H16" s="26"/>
      <c r="J16" s="114"/>
      <c r="K16" s="114"/>
    </row>
    <row r="17" spans="2:11" ht="30" customHeight="1" x14ac:dyDescent="0.25">
      <c r="B17" s="24"/>
      <c r="C17" s="130"/>
      <c r="D17" s="125"/>
      <c r="E17" s="30" t="s">
        <v>50</v>
      </c>
      <c r="F17" s="41" t="s">
        <v>41</v>
      </c>
      <c r="G17" s="116">
        <v>1861.4851000000001</v>
      </c>
      <c r="H17" s="26"/>
      <c r="J17" s="114"/>
      <c r="K17" s="114"/>
    </row>
    <row r="18" spans="2:11" ht="30" customHeight="1" x14ac:dyDescent="0.25">
      <c r="B18" s="24"/>
      <c r="C18" s="130"/>
      <c r="D18" s="125"/>
      <c r="E18" s="31" t="s">
        <v>51</v>
      </c>
      <c r="F18" s="42" t="s">
        <v>42</v>
      </c>
      <c r="G18" s="118">
        <v>229260.05480000001</v>
      </c>
      <c r="H18" s="26"/>
      <c r="J18" s="114"/>
      <c r="K18" s="114"/>
    </row>
    <row r="19" spans="2:11" ht="30" customHeight="1" thickBot="1" x14ac:dyDescent="0.3">
      <c r="B19" s="24"/>
      <c r="C19" s="131"/>
      <c r="D19" s="125"/>
      <c r="E19" s="32" t="s">
        <v>52</v>
      </c>
      <c r="F19" s="43" t="s">
        <v>53</v>
      </c>
      <c r="G19" s="44">
        <v>28.27</v>
      </c>
      <c r="H19" s="26"/>
      <c r="J19" s="114"/>
      <c r="K19" s="114"/>
    </row>
    <row r="20" spans="2:11" ht="6" customHeight="1" thickBot="1" x14ac:dyDescent="0.3">
      <c r="B20" s="45"/>
      <c r="C20" s="46"/>
      <c r="D20" s="46"/>
      <c r="E20" s="47"/>
      <c r="F20" s="48"/>
      <c r="G20" s="48"/>
      <c r="H20" s="49"/>
      <c r="J20" s="114"/>
      <c r="K20" s="114"/>
    </row>
  </sheetData>
  <sheetProtection algorithmName="SHA-512" hashValue="35Ve1mMb1rBwHzCSnONzw++bxx7N6AwR7bbPaTTy49cPJ2kRfsrpY4DoGFaZQzunADWSNmxesdS33Bi8NYhTzw==" saltValue="kZoUOXMbN+P7kn45VD7UEw==" spinCount="100000" sheet="1" objects="1" scenarios="1" selectLockedCells="1" autoFilter="0"/>
  <mergeCells count="7">
    <mergeCell ref="D5:D8"/>
    <mergeCell ref="D10:D14"/>
    <mergeCell ref="D16:D19"/>
    <mergeCell ref="C3:G3"/>
    <mergeCell ref="C10:C14"/>
    <mergeCell ref="C16:C19"/>
    <mergeCell ref="C5:C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pageSetUpPr fitToPage="1"/>
  </sheetPr>
  <dimension ref="B2:N21"/>
  <sheetViews>
    <sheetView showGridLines="0" zoomScale="110" zoomScaleNormal="110" workbookViewId="0">
      <pane xSplit="3" ySplit="4" topLeftCell="D5" activePane="bottomRight" state="frozen"/>
      <selection pane="topRight" activeCell="D1" sqref="D1"/>
      <selection pane="bottomLeft" activeCell="A5" sqref="A5"/>
      <selection pane="bottomRight"/>
    </sheetView>
  </sheetViews>
  <sheetFormatPr defaultColWidth="8.85546875" defaultRowHeight="21" x14ac:dyDescent="0.35"/>
  <cols>
    <col min="1" max="1" width="1.140625" style="16" customWidth="1"/>
    <col min="2" max="2" width="6.140625" style="54" bestFit="1" customWidth="1"/>
    <col min="3" max="3" width="44.140625" style="16" customWidth="1"/>
    <col min="4" max="14" width="15.85546875" style="16" customWidth="1"/>
    <col min="15" max="16384" width="8.85546875" style="16"/>
  </cols>
  <sheetData>
    <row r="2" spans="2:14" ht="29.25" thickBot="1" x14ac:dyDescent="0.3">
      <c r="B2" s="137" t="s">
        <v>28</v>
      </c>
      <c r="C2" s="137"/>
      <c r="D2" s="138"/>
      <c r="E2" s="138"/>
      <c r="F2" s="138"/>
      <c r="G2" s="138"/>
      <c r="H2" s="138"/>
      <c r="I2" s="138"/>
      <c r="J2" s="138"/>
      <c r="K2" s="138"/>
      <c r="L2" s="138"/>
      <c r="M2" s="138"/>
      <c r="N2" s="137"/>
    </row>
    <row r="3" spans="2:14" s="54" customFormat="1" ht="21.75" thickBot="1" x14ac:dyDescent="0.4">
      <c r="B3" s="52"/>
      <c r="C3" s="53"/>
      <c r="D3" s="139" t="s">
        <v>30</v>
      </c>
      <c r="E3" s="139"/>
      <c r="F3" s="139"/>
      <c r="G3" s="139"/>
      <c r="H3" s="139"/>
      <c r="I3" s="139"/>
      <c r="J3" s="140"/>
      <c r="K3" s="141" t="s">
        <v>31</v>
      </c>
      <c r="L3" s="142"/>
      <c r="M3" s="143"/>
      <c r="N3" s="144" t="s">
        <v>29</v>
      </c>
    </row>
    <row r="4" spans="2:14" s="60" customFormat="1" ht="72.75" thickBot="1" x14ac:dyDescent="0.3">
      <c r="B4" s="55"/>
      <c r="C4" s="56"/>
      <c r="D4" s="57" t="s">
        <v>4</v>
      </c>
      <c r="E4" s="58" t="s">
        <v>5</v>
      </c>
      <c r="F4" s="58" t="s">
        <v>27</v>
      </c>
      <c r="G4" s="58" t="s">
        <v>0</v>
      </c>
      <c r="H4" s="58" t="s">
        <v>1</v>
      </c>
      <c r="I4" s="58" t="s">
        <v>2</v>
      </c>
      <c r="J4" s="58" t="s">
        <v>3</v>
      </c>
      <c r="K4" s="59" t="s">
        <v>38</v>
      </c>
      <c r="L4" s="59" t="s">
        <v>37</v>
      </c>
      <c r="M4" s="59" t="s">
        <v>36</v>
      </c>
      <c r="N4" s="145"/>
    </row>
    <row r="5" spans="2:14" s="64" customFormat="1" ht="15.75" x14ac:dyDescent="0.25">
      <c r="B5" s="135" t="s">
        <v>10</v>
      </c>
      <c r="C5" s="61" t="s">
        <v>6</v>
      </c>
      <c r="D5" s="62">
        <v>257.3</v>
      </c>
      <c r="E5" s="63">
        <v>138.26</v>
      </c>
      <c r="F5" s="63">
        <v>308</v>
      </c>
      <c r="G5" s="63">
        <v>7</v>
      </c>
      <c r="H5" s="63">
        <v>22.5</v>
      </c>
      <c r="I5" s="63">
        <v>21.29</v>
      </c>
      <c r="J5" s="63">
        <v>4.55</v>
      </c>
      <c r="K5" s="63">
        <v>0</v>
      </c>
      <c r="L5" s="63">
        <v>0</v>
      </c>
      <c r="M5" s="63">
        <v>0</v>
      </c>
      <c r="N5" s="1">
        <f t="shared" ref="N5:N21" si="0">SUM(D5:M5)</f>
        <v>758.89999999999986</v>
      </c>
    </row>
    <row r="6" spans="2:14" s="64" customFormat="1" ht="16.5" thickBot="1" x14ac:dyDescent="0.3">
      <c r="B6" s="136"/>
      <c r="C6" s="65" t="s">
        <v>7</v>
      </c>
      <c r="D6" s="66">
        <v>28.25</v>
      </c>
      <c r="E6" s="67">
        <v>22.75</v>
      </c>
      <c r="F6" s="67">
        <v>54.5</v>
      </c>
      <c r="G6" s="67">
        <v>1.2</v>
      </c>
      <c r="H6" s="67">
        <v>2.5</v>
      </c>
      <c r="I6" s="67">
        <v>3.0500000000000003</v>
      </c>
      <c r="J6" s="67">
        <v>0</v>
      </c>
      <c r="K6" s="67">
        <v>13</v>
      </c>
      <c r="L6" s="67">
        <v>0.83198900354139427</v>
      </c>
      <c r="M6" s="67">
        <v>8.5</v>
      </c>
      <c r="N6" s="2">
        <f t="shared" si="0"/>
        <v>134.58198900354139</v>
      </c>
    </row>
    <row r="7" spans="2:14" s="64" customFormat="1" ht="16.5" thickBot="1" x14ac:dyDescent="0.3">
      <c r="B7" s="132" t="s">
        <v>19</v>
      </c>
      <c r="C7" s="68" t="s">
        <v>54</v>
      </c>
      <c r="D7" s="3">
        <f t="shared" ref="D7:M7" si="1">SUM(D8,D9)</f>
        <v>45069064.387314782</v>
      </c>
      <c r="E7" s="4">
        <f t="shared" si="1"/>
        <v>29941425.328594089</v>
      </c>
      <c r="F7" s="4">
        <f t="shared" si="1"/>
        <v>63445310.302175373</v>
      </c>
      <c r="G7" s="4">
        <f t="shared" si="1"/>
        <v>1399522.0829383985</v>
      </c>
      <c r="H7" s="4">
        <f t="shared" si="1"/>
        <v>5187641.9943071101</v>
      </c>
      <c r="I7" s="4">
        <f t="shared" si="1"/>
        <v>4654564.9619787605</v>
      </c>
      <c r="J7" s="4">
        <f t="shared" si="1"/>
        <v>782405.43669649342</v>
      </c>
      <c r="K7" s="4">
        <f t="shared" si="1"/>
        <v>2753136.4109320361</v>
      </c>
      <c r="L7" s="4">
        <f t="shared" si="1"/>
        <v>1231884.6258965149</v>
      </c>
      <c r="M7" s="4">
        <f t="shared" si="1"/>
        <v>6877801.6440849993</v>
      </c>
      <c r="N7" s="5">
        <f t="shared" si="0"/>
        <v>161342757.17491853</v>
      </c>
    </row>
    <row r="8" spans="2:14" s="64" customFormat="1" ht="16.5" thickBot="1" x14ac:dyDescent="0.3">
      <c r="B8" s="133"/>
      <c r="C8" s="71" t="s">
        <v>13</v>
      </c>
      <c r="D8" s="69">
        <v>39355935.240197316</v>
      </c>
      <c r="E8" s="70">
        <v>25571010.04463714</v>
      </c>
      <c r="F8" s="70">
        <v>52712620.131684832</v>
      </c>
      <c r="G8" s="70">
        <v>1162076.5580433584</v>
      </c>
      <c r="H8" s="70">
        <v>4767885.4464371102</v>
      </c>
      <c r="I8" s="70">
        <v>4035920.1312229517</v>
      </c>
      <c r="J8" s="70">
        <v>768494.18669649342</v>
      </c>
      <c r="K8" s="72"/>
      <c r="L8" s="72"/>
      <c r="M8" s="72"/>
      <c r="N8" s="5">
        <f t="shared" si="0"/>
        <v>128373941.7389192</v>
      </c>
    </row>
    <row r="9" spans="2:14" s="64" customFormat="1" ht="16.5" thickBot="1" x14ac:dyDescent="0.3">
      <c r="B9" s="133"/>
      <c r="C9" s="68" t="s">
        <v>35</v>
      </c>
      <c r="D9" s="3">
        <f t="shared" ref="D9:M9" si="2">SUM(D10:D21)</f>
        <v>5713129.1471174629</v>
      </c>
      <c r="E9" s="4">
        <f t="shared" si="2"/>
        <v>4370415.2839569468</v>
      </c>
      <c r="F9" s="4">
        <f t="shared" si="2"/>
        <v>10732690.170490541</v>
      </c>
      <c r="G9" s="4">
        <f t="shared" si="2"/>
        <v>237445.52489504017</v>
      </c>
      <c r="H9" s="4">
        <f t="shared" si="2"/>
        <v>419756.54787000001</v>
      </c>
      <c r="I9" s="4">
        <f t="shared" si="2"/>
        <v>618644.83075580851</v>
      </c>
      <c r="J9" s="4">
        <f t="shared" si="2"/>
        <v>13911.25</v>
      </c>
      <c r="K9" s="4">
        <f t="shared" si="2"/>
        <v>2753136.4109320361</v>
      </c>
      <c r="L9" s="4">
        <f t="shared" si="2"/>
        <v>1231884.6258965149</v>
      </c>
      <c r="M9" s="4">
        <f t="shared" si="2"/>
        <v>6877801.6440849993</v>
      </c>
      <c r="N9" s="5">
        <f t="shared" si="0"/>
        <v>32968815.435999341</v>
      </c>
    </row>
    <row r="10" spans="2:14" s="64" customFormat="1" ht="15.75" x14ac:dyDescent="0.25">
      <c r="B10" s="133"/>
      <c r="C10" s="73" t="s">
        <v>34</v>
      </c>
      <c r="D10" s="74">
        <v>4659666.358709963</v>
      </c>
      <c r="E10" s="75">
        <v>3586028.0723894462</v>
      </c>
      <c r="F10" s="75">
        <v>7009497.9700405402</v>
      </c>
      <c r="G10" s="75">
        <v>195819.66886254016</v>
      </c>
      <c r="H10" s="75">
        <v>282283.71045000001</v>
      </c>
      <c r="I10" s="75">
        <v>429141.85439155845</v>
      </c>
      <c r="J10" s="75">
        <v>0</v>
      </c>
      <c r="K10" s="75">
        <v>2052954.2722445361</v>
      </c>
      <c r="L10" s="75">
        <v>93455.159462397831</v>
      </c>
      <c r="M10" s="75">
        <v>1276895.31165</v>
      </c>
      <c r="N10" s="6">
        <f t="shared" si="0"/>
        <v>19585742.378200978</v>
      </c>
    </row>
    <row r="11" spans="2:14" s="64" customFormat="1" ht="15.75" x14ac:dyDescent="0.25">
      <c r="B11" s="133"/>
      <c r="C11" s="76" t="s">
        <v>11</v>
      </c>
      <c r="D11" s="77">
        <v>94024.288407499989</v>
      </c>
      <c r="E11" s="78">
        <v>73553.811567500001</v>
      </c>
      <c r="F11" s="78">
        <v>142574.20045000003</v>
      </c>
      <c r="G11" s="78">
        <v>3951.6560324999991</v>
      </c>
      <c r="H11" s="78">
        <v>5615.3374199999998</v>
      </c>
      <c r="I11" s="78">
        <v>8615.336364249999</v>
      </c>
      <c r="J11" s="78">
        <v>0</v>
      </c>
      <c r="K11" s="78">
        <v>42103.138687499988</v>
      </c>
      <c r="L11" s="78">
        <v>1885.8546129237027</v>
      </c>
      <c r="M11" s="78">
        <v>25975.362435000006</v>
      </c>
      <c r="N11" s="7">
        <f t="shared" si="0"/>
        <v>398298.98597717367</v>
      </c>
    </row>
    <row r="12" spans="2:14" s="64" customFormat="1" ht="15.75" x14ac:dyDescent="0.25">
      <c r="B12" s="133"/>
      <c r="C12" s="76" t="s">
        <v>20</v>
      </c>
      <c r="D12" s="77">
        <v>0</v>
      </c>
      <c r="E12" s="78">
        <v>0</v>
      </c>
      <c r="F12" s="78">
        <v>0</v>
      </c>
      <c r="G12" s="78">
        <v>0</v>
      </c>
      <c r="H12" s="78">
        <v>0</v>
      </c>
      <c r="I12" s="78">
        <v>0</v>
      </c>
      <c r="J12" s="78">
        <v>0</v>
      </c>
      <c r="K12" s="78">
        <v>0</v>
      </c>
      <c r="L12" s="78">
        <v>0</v>
      </c>
      <c r="M12" s="78">
        <v>0</v>
      </c>
      <c r="N12" s="7">
        <f t="shared" si="0"/>
        <v>0</v>
      </c>
    </row>
    <row r="13" spans="2:14" s="64" customFormat="1" ht="15.75" x14ac:dyDescent="0.25">
      <c r="B13" s="133"/>
      <c r="C13" s="76" t="s">
        <v>21</v>
      </c>
      <c r="D13" s="77">
        <v>0</v>
      </c>
      <c r="E13" s="78">
        <v>0</v>
      </c>
      <c r="F13" s="78">
        <v>0</v>
      </c>
      <c r="G13" s="78">
        <v>0</v>
      </c>
      <c r="H13" s="78">
        <v>0</v>
      </c>
      <c r="I13" s="78">
        <v>0</v>
      </c>
      <c r="J13" s="78">
        <v>0</v>
      </c>
      <c r="K13" s="78">
        <v>0</v>
      </c>
      <c r="L13" s="78">
        <v>0</v>
      </c>
      <c r="M13" s="78">
        <v>0</v>
      </c>
      <c r="N13" s="7">
        <f t="shared" si="0"/>
        <v>0</v>
      </c>
    </row>
    <row r="14" spans="2:14" s="64" customFormat="1" ht="15.75" x14ac:dyDescent="0.25">
      <c r="B14" s="133"/>
      <c r="C14" s="76" t="s">
        <v>22</v>
      </c>
      <c r="D14" s="77">
        <v>493226.54999999993</v>
      </c>
      <c r="E14" s="78">
        <v>493562.83</v>
      </c>
      <c r="F14" s="78">
        <v>2702423.4999999995</v>
      </c>
      <c r="G14" s="78">
        <v>23025.599999999999</v>
      </c>
      <c r="H14" s="78">
        <v>47932.5</v>
      </c>
      <c r="I14" s="78">
        <v>104278.71999999999</v>
      </c>
      <c r="J14" s="78">
        <v>7722</v>
      </c>
      <c r="K14" s="78">
        <v>36504</v>
      </c>
      <c r="L14" s="78">
        <v>1007788.6959841927</v>
      </c>
      <c r="M14" s="78">
        <v>5017274.47</v>
      </c>
      <c r="N14" s="7">
        <f t="shared" si="0"/>
        <v>9933738.8659841921</v>
      </c>
    </row>
    <row r="15" spans="2:14" s="64" customFormat="1" ht="15.75" x14ac:dyDescent="0.25">
      <c r="B15" s="133"/>
      <c r="C15" s="76" t="s">
        <v>14</v>
      </c>
      <c r="D15" s="77">
        <v>228440</v>
      </c>
      <c r="E15" s="78">
        <v>128808</v>
      </c>
      <c r="F15" s="78">
        <v>290000</v>
      </c>
      <c r="G15" s="78">
        <v>6559.9999999999991</v>
      </c>
      <c r="H15" s="78">
        <v>28400</v>
      </c>
      <c r="I15" s="78">
        <v>19472</v>
      </c>
      <c r="J15" s="78">
        <v>3640</v>
      </c>
      <c r="K15" s="78">
        <v>10400</v>
      </c>
      <c r="L15" s="78">
        <v>665.5912028331154</v>
      </c>
      <c r="M15" s="78">
        <v>6800</v>
      </c>
      <c r="N15" s="7">
        <f t="shared" si="0"/>
        <v>723185.59120283311</v>
      </c>
    </row>
    <row r="16" spans="2:14" s="64" customFormat="1" ht="15.75" x14ac:dyDescent="0.25">
      <c r="B16" s="133"/>
      <c r="C16" s="76" t="s">
        <v>12</v>
      </c>
      <c r="D16" s="77">
        <v>150294.44999999998</v>
      </c>
      <c r="E16" s="78">
        <v>69368.67</v>
      </c>
      <c r="F16" s="78">
        <v>284809.5</v>
      </c>
      <c r="G16" s="78">
        <v>7109.4</v>
      </c>
      <c r="H16" s="78">
        <v>19074</v>
      </c>
      <c r="I16" s="78">
        <v>21102.78</v>
      </c>
      <c r="J16" s="78">
        <v>2384.25</v>
      </c>
      <c r="K16" s="78">
        <v>11271</v>
      </c>
      <c r="L16" s="78">
        <v>39731.510065768751</v>
      </c>
      <c r="M16" s="78">
        <v>7369.5</v>
      </c>
      <c r="N16" s="7">
        <f t="shared" si="0"/>
        <v>612515.06006576878</v>
      </c>
    </row>
    <row r="17" spans="2:14" s="64" customFormat="1" ht="15.75" x14ac:dyDescent="0.25">
      <c r="B17" s="133"/>
      <c r="C17" s="76" t="s">
        <v>15</v>
      </c>
      <c r="D17" s="77">
        <v>11469.5</v>
      </c>
      <c r="E17" s="78">
        <v>9236.5</v>
      </c>
      <c r="F17" s="78">
        <v>32127</v>
      </c>
      <c r="G17" s="78">
        <v>487.2</v>
      </c>
      <c r="H17" s="78">
        <v>1015</v>
      </c>
      <c r="I17" s="78">
        <v>14238.3</v>
      </c>
      <c r="J17" s="78" t="s">
        <v>65</v>
      </c>
      <c r="K17" s="78">
        <v>5278</v>
      </c>
      <c r="L17" s="78">
        <v>337.78753543780607</v>
      </c>
      <c r="M17" s="78">
        <v>3451</v>
      </c>
      <c r="N17" s="7">
        <f t="shared" si="0"/>
        <v>77640.287535437805</v>
      </c>
    </row>
    <row r="18" spans="2:14" s="64" customFormat="1" ht="15.75" x14ac:dyDescent="0.25">
      <c r="B18" s="133"/>
      <c r="C18" s="76" t="s">
        <v>23</v>
      </c>
      <c r="D18" s="77">
        <v>16499.999999999996</v>
      </c>
      <c r="E18" s="78">
        <v>0</v>
      </c>
      <c r="F18" s="78">
        <v>0</v>
      </c>
      <c r="G18" s="78">
        <v>0</v>
      </c>
      <c r="H18" s="78">
        <v>0</v>
      </c>
      <c r="I18" s="78">
        <v>0</v>
      </c>
      <c r="J18" s="78">
        <v>0</v>
      </c>
      <c r="K18" s="78">
        <v>586218</v>
      </c>
      <c r="L18" s="78">
        <v>0</v>
      </c>
      <c r="M18" s="78">
        <v>539010</v>
      </c>
      <c r="N18" s="7">
        <f t="shared" si="0"/>
        <v>1141728</v>
      </c>
    </row>
    <row r="19" spans="2:14" s="64" customFormat="1" ht="15.75" x14ac:dyDescent="0.25">
      <c r="B19" s="133"/>
      <c r="C19" s="76" t="s">
        <v>24</v>
      </c>
      <c r="D19" s="77">
        <v>34008</v>
      </c>
      <c r="E19" s="78">
        <v>9857.4</v>
      </c>
      <c r="F19" s="78">
        <v>97710</v>
      </c>
      <c r="G19" s="78">
        <v>491.99999999999994</v>
      </c>
      <c r="H19" s="78">
        <v>1836</v>
      </c>
      <c r="I19" s="78">
        <v>6795.84</v>
      </c>
      <c r="J19" s="78">
        <v>165</v>
      </c>
      <c r="K19" s="78">
        <v>4908</v>
      </c>
      <c r="L19" s="78">
        <v>78213.680484149649</v>
      </c>
      <c r="M19" s="78">
        <v>1026</v>
      </c>
      <c r="N19" s="7">
        <f t="shared" si="0"/>
        <v>235011.92048414965</v>
      </c>
    </row>
    <row r="20" spans="2:14" s="64" customFormat="1" ht="15.75" x14ac:dyDescent="0.25">
      <c r="B20" s="133"/>
      <c r="C20" s="76" t="s">
        <v>25</v>
      </c>
      <c r="D20" s="77">
        <v>499.99999999999994</v>
      </c>
      <c r="E20" s="78">
        <v>0</v>
      </c>
      <c r="F20" s="78">
        <v>0</v>
      </c>
      <c r="G20" s="78">
        <v>0</v>
      </c>
      <c r="H20" s="78">
        <v>0</v>
      </c>
      <c r="I20" s="78">
        <v>0</v>
      </c>
      <c r="J20" s="78">
        <v>0</v>
      </c>
      <c r="K20" s="78">
        <v>0</v>
      </c>
      <c r="L20" s="78">
        <v>0</v>
      </c>
      <c r="M20" s="78">
        <v>0</v>
      </c>
      <c r="N20" s="7">
        <f t="shared" si="0"/>
        <v>499.99999999999994</v>
      </c>
    </row>
    <row r="21" spans="2:14" s="64" customFormat="1" ht="16.5" thickBot="1" x14ac:dyDescent="0.3">
      <c r="B21" s="134"/>
      <c r="C21" s="79" t="s">
        <v>26</v>
      </c>
      <c r="D21" s="80">
        <v>25000</v>
      </c>
      <c r="E21" s="81">
        <v>0</v>
      </c>
      <c r="F21" s="81">
        <v>173548</v>
      </c>
      <c r="G21" s="81">
        <v>0</v>
      </c>
      <c r="H21" s="81">
        <v>33600</v>
      </c>
      <c r="I21" s="81">
        <v>15000</v>
      </c>
      <c r="J21" s="81">
        <v>0</v>
      </c>
      <c r="K21" s="81">
        <v>3500</v>
      </c>
      <c r="L21" s="81">
        <v>9806.3465488111033</v>
      </c>
      <c r="M21" s="81">
        <v>0</v>
      </c>
      <c r="N21" s="8">
        <f t="shared" si="0"/>
        <v>260454.3465488111</v>
      </c>
    </row>
  </sheetData>
  <sheetProtection algorithmName="SHA-512" hashValue="qTcNRDMqUWM7BL8HjWVrCjsNwoyl29HkVEXrtMqTPkYsODs4Ar+j3d3Mj1Q/Y0SoXh54acAnRUjCh5dO6Ph2iQ==" saltValue="UaFt6UXuCwnYaTRKNysLtA==" spinCount="100000" sheet="1" objects="1" scenarios="1" selectLockedCells="1" autoFilter="0"/>
  <mergeCells count="6">
    <mergeCell ref="B7:B21"/>
    <mergeCell ref="B5:B6"/>
    <mergeCell ref="B2:N2"/>
    <mergeCell ref="D3:J3"/>
    <mergeCell ref="K3:M3"/>
    <mergeCell ref="N3:N4"/>
  </mergeCells>
  <pageMargins left="0.7" right="0.7" top="0.75" bottom="0.75" header="0.3" footer="0.3"/>
  <pageSetup paperSize="5"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9413-61B9-4F24-9982-81EF8270CAE4}">
  <sheetPr codeName="Sheet4">
    <tabColor theme="6"/>
  </sheetPr>
  <dimension ref="B1:AA23"/>
  <sheetViews>
    <sheetView showGridLines="0" zoomScaleNormal="100" workbookViewId="0">
      <pane xSplit="2" ySplit="5" topLeftCell="C18" activePane="bottomRight" state="frozen"/>
      <selection pane="topRight" activeCell="C1" sqref="C1"/>
      <selection pane="bottomLeft" activeCell="A6" sqref="A6"/>
      <selection pane="bottomRight"/>
    </sheetView>
  </sheetViews>
  <sheetFormatPr defaultColWidth="8.85546875" defaultRowHeight="15" x14ac:dyDescent="0.25"/>
  <cols>
    <col min="1" max="1" width="1.140625" style="16" customWidth="1"/>
    <col min="2" max="2" width="49.5703125" style="16" customWidth="1"/>
    <col min="3" max="27" width="15.85546875" style="16" customWidth="1"/>
    <col min="28" max="16384" width="8.85546875" style="16"/>
  </cols>
  <sheetData>
    <row r="1" spans="2:27" ht="6" customHeight="1" x14ac:dyDescent="0.25"/>
    <row r="2" spans="2:27" ht="25.35" customHeight="1" thickBot="1" x14ac:dyDescent="0.3">
      <c r="B2" s="50"/>
      <c r="C2" s="51"/>
      <c r="D2" s="51"/>
      <c r="E2" s="51"/>
      <c r="F2" s="51"/>
      <c r="G2" s="51"/>
      <c r="H2" s="51"/>
      <c r="I2" s="51"/>
      <c r="J2" s="51"/>
      <c r="K2" s="51"/>
      <c r="L2" s="51"/>
      <c r="M2" s="51"/>
      <c r="N2" s="51"/>
      <c r="O2" s="51"/>
      <c r="P2" s="51"/>
      <c r="Q2" s="51"/>
      <c r="R2" s="51"/>
      <c r="S2" s="51"/>
      <c r="T2" s="51"/>
      <c r="U2" s="51"/>
      <c r="V2" s="51"/>
      <c r="W2" s="51"/>
      <c r="X2" s="51"/>
      <c r="Y2" s="51"/>
      <c r="Z2" s="51"/>
      <c r="AA2" s="51"/>
    </row>
    <row r="3" spans="2:27" s="54" customFormat="1" ht="33" customHeight="1" thickBot="1" x14ac:dyDescent="0.4">
      <c r="B3" s="146" t="s">
        <v>64</v>
      </c>
      <c r="C3" s="150" t="s">
        <v>30</v>
      </c>
      <c r="D3" s="139"/>
      <c r="E3" s="139"/>
      <c r="F3" s="139"/>
      <c r="G3" s="139"/>
      <c r="H3" s="139"/>
      <c r="I3" s="139"/>
      <c r="J3" s="139"/>
      <c r="K3" s="139"/>
      <c r="L3" s="139"/>
      <c r="M3" s="139"/>
      <c r="N3" s="139"/>
      <c r="O3" s="139"/>
      <c r="P3" s="139"/>
      <c r="Q3" s="139"/>
      <c r="R3" s="139"/>
      <c r="S3" s="139"/>
      <c r="T3" s="139"/>
      <c r="U3" s="139"/>
      <c r="V3" s="139"/>
      <c r="W3" s="139"/>
      <c r="X3" s="141" t="s">
        <v>31</v>
      </c>
      <c r="Y3" s="142"/>
      <c r="Z3" s="143"/>
      <c r="AA3" s="144" t="s">
        <v>29</v>
      </c>
    </row>
    <row r="4" spans="2:27" s="60" customFormat="1" ht="64.7" customHeight="1" thickBot="1" x14ac:dyDescent="0.3">
      <c r="B4" s="147"/>
      <c r="C4" s="151" t="s">
        <v>4</v>
      </c>
      <c r="D4" s="152"/>
      <c r="E4" s="153"/>
      <c r="F4" s="151" t="s">
        <v>5</v>
      </c>
      <c r="G4" s="152"/>
      <c r="H4" s="153"/>
      <c r="I4" s="151" t="s">
        <v>27</v>
      </c>
      <c r="J4" s="152"/>
      <c r="K4" s="153"/>
      <c r="L4" s="151" t="s">
        <v>0</v>
      </c>
      <c r="M4" s="152"/>
      <c r="N4" s="153"/>
      <c r="O4" s="151" t="s">
        <v>1</v>
      </c>
      <c r="P4" s="152"/>
      <c r="Q4" s="153"/>
      <c r="R4" s="151" t="s">
        <v>2</v>
      </c>
      <c r="S4" s="152"/>
      <c r="T4" s="153"/>
      <c r="U4" s="151" t="s">
        <v>3</v>
      </c>
      <c r="V4" s="152"/>
      <c r="W4" s="153"/>
      <c r="X4" s="82" t="s">
        <v>61</v>
      </c>
      <c r="Y4" s="82" t="s">
        <v>56</v>
      </c>
      <c r="Z4" s="82" t="s">
        <v>57</v>
      </c>
      <c r="AA4" s="149"/>
    </row>
    <row r="5" spans="2:27" s="87" customFormat="1" ht="22.35" customHeight="1" thickBot="1" x14ac:dyDescent="0.3">
      <c r="B5" s="148"/>
      <c r="C5" s="83" t="s">
        <v>32</v>
      </c>
      <c r="D5" s="84" t="s">
        <v>33</v>
      </c>
      <c r="E5" s="85" t="s">
        <v>7</v>
      </c>
      <c r="F5" s="83" t="s">
        <v>32</v>
      </c>
      <c r="G5" s="84" t="s">
        <v>33</v>
      </c>
      <c r="H5" s="85" t="s">
        <v>7</v>
      </c>
      <c r="I5" s="83" t="s">
        <v>32</v>
      </c>
      <c r="J5" s="84" t="s">
        <v>33</v>
      </c>
      <c r="K5" s="85" t="s">
        <v>7</v>
      </c>
      <c r="L5" s="83" t="s">
        <v>32</v>
      </c>
      <c r="M5" s="84" t="s">
        <v>33</v>
      </c>
      <c r="N5" s="85" t="s">
        <v>7</v>
      </c>
      <c r="O5" s="83" t="s">
        <v>32</v>
      </c>
      <c r="P5" s="84" t="s">
        <v>33</v>
      </c>
      <c r="Q5" s="85" t="s">
        <v>7</v>
      </c>
      <c r="R5" s="83" t="s">
        <v>32</v>
      </c>
      <c r="S5" s="84" t="s">
        <v>33</v>
      </c>
      <c r="T5" s="85" t="s">
        <v>7</v>
      </c>
      <c r="U5" s="83" t="s">
        <v>32</v>
      </c>
      <c r="V5" s="84" t="s">
        <v>33</v>
      </c>
      <c r="W5" s="85" t="s">
        <v>7</v>
      </c>
      <c r="X5" s="86" t="s">
        <v>7</v>
      </c>
      <c r="Y5" s="86" t="s">
        <v>7</v>
      </c>
      <c r="Z5" s="86" t="s">
        <v>7</v>
      </c>
      <c r="AA5" s="145"/>
    </row>
    <row r="6" spans="2:27" s="64" customFormat="1" ht="19.350000000000001" customHeight="1" thickBot="1" x14ac:dyDescent="0.3">
      <c r="B6" s="88" t="s">
        <v>58</v>
      </c>
      <c r="C6" s="89">
        <v>112.2</v>
      </c>
      <c r="D6" s="90">
        <v>145.1</v>
      </c>
      <c r="E6" s="91">
        <v>28.25</v>
      </c>
      <c r="F6" s="89">
        <v>81</v>
      </c>
      <c r="G6" s="90">
        <v>57.26</v>
      </c>
      <c r="H6" s="91">
        <v>22.75</v>
      </c>
      <c r="I6" s="89">
        <v>34</v>
      </c>
      <c r="J6" s="90">
        <v>274</v>
      </c>
      <c r="K6" s="91">
        <v>54.5</v>
      </c>
      <c r="L6" s="89">
        <v>0</v>
      </c>
      <c r="M6" s="90">
        <v>7</v>
      </c>
      <c r="N6" s="91">
        <v>1.2</v>
      </c>
      <c r="O6" s="89">
        <v>3</v>
      </c>
      <c r="P6" s="90">
        <v>19.5</v>
      </c>
      <c r="Q6" s="91">
        <v>2.5</v>
      </c>
      <c r="R6" s="89">
        <v>0</v>
      </c>
      <c r="S6" s="90">
        <v>21.29</v>
      </c>
      <c r="T6" s="91">
        <v>3.0500000000000003</v>
      </c>
      <c r="U6" s="89">
        <v>1.8</v>
      </c>
      <c r="V6" s="90">
        <v>2.75</v>
      </c>
      <c r="W6" s="91">
        <v>0</v>
      </c>
      <c r="X6" s="92">
        <v>13</v>
      </c>
      <c r="Y6" s="92">
        <v>0.83198900354139427</v>
      </c>
      <c r="Z6" s="92">
        <v>8.5</v>
      </c>
      <c r="AA6" s="93">
        <v>893.48198900354123</v>
      </c>
    </row>
    <row r="7" spans="2:27" s="64" customFormat="1" ht="19.350000000000001" customHeight="1" thickBot="1" x14ac:dyDescent="0.3">
      <c r="B7" s="68" t="s">
        <v>54</v>
      </c>
      <c r="C7" s="9">
        <f t="shared" ref="C7:Z7" si="0">SUM(C8,C11)</f>
        <v>18116172.296981487</v>
      </c>
      <c r="D7" s="3">
        <f t="shared" si="0"/>
        <v>22000027.508185551</v>
      </c>
      <c r="E7" s="10">
        <f t="shared" si="0"/>
        <v>4952864.5821477482</v>
      </c>
      <c r="F7" s="9">
        <f t="shared" si="0"/>
        <v>15440473.910775008</v>
      </c>
      <c r="G7" s="3">
        <f t="shared" si="0"/>
        <v>10641259.368289078</v>
      </c>
      <c r="H7" s="10">
        <f t="shared" si="0"/>
        <v>3859692.04953</v>
      </c>
      <c r="I7" s="9">
        <f t="shared" si="0"/>
        <v>6414425.9809471704</v>
      </c>
      <c r="J7" s="3">
        <f t="shared" si="0"/>
        <v>49107950.754999459</v>
      </c>
      <c r="K7" s="10">
        <f t="shared" si="0"/>
        <v>7922933.5662287455</v>
      </c>
      <c r="L7" s="9">
        <f t="shared" si="0"/>
        <v>0</v>
      </c>
      <c r="M7" s="3">
        <f t="shared" si="0"/>
        <v>1193821.5580433584</v>
      </c>
      <c r="N7" s="10">
        <f t="shared" si="0"/>
        <v>205700.52489504017</v>
      </c>
      <c r="O7" s="9">
        <f t="shared" si="0"/>
        <v>659159.82371425326</v>
      </c>
      <c r="P7" s="3">
        <f t="shared" si="0"/>
        <v>4193790.6227228576</v>
      </c>
      <c r="Q7" s="10">
        <f t="shared" si="0"/>
        <v>334691.54787000001</v>
      </c>
      <c r="R7" s="9">
        <f t="shared" si="0"/>
        <v>0</v>
      </c>
      <c r="S7" s="3">
        <f t="shared" si="0"/>
        <v>4181329.1912722532</v>
      </c>
      <c r="T7" s="10">
        <f t="shared" si="0"/>
        <v>473235.7707065068</v>
      </c>
      <c r="U7" s="9">
        <f t="shared" si="0"/>
        <v>293882.55557999999</v>
      </c>
      <c r="V7" s="3">
        <f t="shared" si="0"/>
        <v>488522.88111649343</v>
      </c>
      <c r="W7" s="10">
        <f t="shared" si="0"/>
        <v>0</v>
      </c>
      <c r="X7" s="11">
        <f t="shared" si="0"/>
        <v>2753136.4109320361</v>
      </c>
      <c r="Y7" s="11">
        <f t="shared" si="0"/>
        <v>1231884.6258965149</v>
      </c>
      <c r="Z7" s="11">
        <f t="shared" si="0"/>
        <v>6877801.6440849993</v>
      </c>
      <c r="AA7" s="12">
        <f>SUM(C7:Z7)</f>
        <v>161342757.17491853</v>
      </c>
    </row>
    <row r="8" spans="2:27" s="64" customFormat="1" ht="19.350000000000001" customHeight="1" thickBot="1" x14ac:dyDescent="0.3">
      <c r="B8" s="71" t="s">
        <v>13</v>
      </c>
      <c r="C8" s="94">
        <v>18026412.296981487</v>
      </c>
      <c r="D8" s="69">
        <v>21329522.943215836</v>
      </c>
      <c r="E8" s="95">
        <v>0</v>
      </c>
      <c r="F8" s="94">
        <v>15375673.910775008</v>
      </c>
      <c r="G8" s="69">
        <v>10195336.13386213</v>
      </c>
      <c r="H8" s="95">
        <v>0</v>
      </c>
      <c r="I8" s="94">
        <v>6387225.9809471704</v>
      </c>
      <c r="J8" s="69">
        <v>46325394.150737666</v>
      </c>
      <c r="K8" s="95">
        <v>0</v>
      </c>
      <c r="L8" s="94">
        <v>0</v>
      </c>
      <c r="M8" s="69">
        <v>1162076.5580433584</v>
      </c>
      <c r="N8" s="95">
        <v>0</v>
      </c>
      <c r="O8" s="94">
        <v>655751.82371425326</v>
      </c>
      <c r="P8" s="69">
        <v>4112133.6227228576</v>
      </c>
      <c r="Q8" s="95">
        <v>0</v>
      </c>
      <c r="R8" s="94">
        <v>0</v>
      </c>
      <c r="S8" s="69">
        <v>4035920.1312229517</v>
      </c>
      <c r="T8" s="95">
        <v>0</v>
      </c>
      <c r="U8" s="94">
        <v>292442.55557999999</v>
      </c>
      <c r="V8" s="69">
        <v>476051.63111649343</v>
      </c>
      <c r="W8" s="95">
        <v>0</v>
      </c>
      <c r="X8" s="97"/>
      <c r="Y8" s="97"/>
      <c r="Z8" s="97"/>
      <c r="AA8" s="96">
        <v>128373941.73891921</v>
      </c>
    </row>
    <row r="9" spans="2:27" s="64" customFormat="1" ht="19.350000000000001" customHeight="1" thickBot="1" x14ac:dyDescent="0.3">
      <c r="B9" s="98" t="s">
        <v>63</v>
      </c>
      <c r="C9" s="13">
        <f>SUM(C10,E10)</f>
        <v>20049.376533803919</v>
      </c>
      <c r="D9" s="14">
        <f>SUM(D10:E10)</f>
        <v>23870.359062885342</v>
      </c>
      <c r="E9" s="99"/>
      <c r="F9" s="13">
        <f t="shared" ref="F9" si="1">SUM(F10,H10)</f>
        <v>28716.1872524953</v>
      </c>
      <c r="G9" s="14">
        <f t="shared" ref="G9" si="2">SUM(G10:H10)</f>
        <v>35703.879086706729</v>
      </c>
      <c r="H9" s="100"/>
      <c r="I9" s="13">
        <f t="shared" ref="I9" si="3">SUM(I10,K10)</f>
        <v>26523.810279963458</v>
      </c>
      <c r="J9" s="14">
        <f t="shared" ref="J9" si="4">SUM(J10:K10)</f>
        <v>35879.126353911619</v>
      </c>
      <c r="K9" s="100"/>
      <c r="L9" s="13">
        <f t="shared" ref="L9" si="5">SUM(L10,N10)</f>
        <v>29385.789270720026</v>
      </c>
      <c r="M9" s="14">
        <f t="shared" ref="M9" si="6">SUM(M10:N10)</f>
        <v>33920.789270720023</v>
      </c>
      <c r="N9" s="100"/>
      <c r="O9" s="13">
        <f t="shared" ref="O9" si="7">SUM(O10,Q10)</f>
        <v>16011.179905333334</v>
      </c>
      <c r="P9" s="14">
        <f t="shared" ref="P9" si="8">SUM(P10:Q10)</f>
        <v>19062.718366871795</v>
      </c>
      <c r="Q9" s="100"/>
      <c r="R9" s="13">
        <f t="shared" ref="R9" si="9">SUM(R10,T10)</f>
        <v>22228.077534359174</v>
      </c>
      <c r="S9" s="14">
        <f t="shared" ref="S9" si="10">SUM(S10:T10)</f>
        <v>29058.000505204716</v>
      </c>
      <c r="T9" s="100"/>
      <c r="U9" s="13">
        <f t="shared" ref="U9" si="11">SUM(U10,W10)</f>
        <v>800</v>
      </c>
      <c r="V9" s="14">
        <f t="shared" ref="V9" si="12">SUM(V10:W10)</f>
        <v>4535</v>
      </c>
      <c r="W9" s="100"/>
      <c r="X9" s="97"/>
      <c r="Y9" s="97"/>
      <c r="Z9" s="97"/>
      <c r="AA9" s="101"/>
    </row>
    <row r="10" spans="2:27" s="64" customFormat="1" ht="19.350000000000001" customHeight="1" thickBot="1" x14ac:dyDescent="0.3">
      <c r="B10" s="98" t="s">
        <v>62</v>
      </c>
      <c r="C10" s="13">
        <f>IFERROR(C11/C6,0)</f>
        <v>800</v>
      </c>
      <c r="D10" s="14">
        <f>IFERROR(D11/D6,0)</f>
        <v>4620.9825290814224</v>
      </c>
      <c r="E10" s="15">
        <f>IFERROR(E11/SUM(C6:D6),0)</f>
        <v>19249.376533803919</v>
      </c>
      <c r="F10" s="13">
        <f t="shared" ref="F10:G10" si="13">IFERROR(F11/F6,0)</f>
        <v>800</v>
      </c>
      <c r="G10" s="14">
        <f t="shared" si="13"/>
        <v>7787.6918342114323</v>
      </c>
      <c r="H10" s="15">
        <f t="shared" ref="H10" si="14">IFERROR(H11/SUM(F6:G6),0)</f>
        <v>27916.1872524953</v>
      </c>
      <c r="I10" s="13">
        <f t="shared" ref="I10:J10" si="15">IFERROR(I11/I6,0)</f>
        <v>800</v>
      </c>
      <c r="J10" s="14">
        <f t="shared" si="15"/>
        <v>10155.316073948161</v>
      </c>
      <c r="K10" s="15">
        <f t="shared" ref="K10" si="16">IFERROR(K11/SUM(I6:J6),0)</f>
        <v>25723.810279963458</v>
      </c>
      <c r="L10" s="13">
        <f t="shared" ref="L10:M10" si="17">IFERROR(L11/L6,0)</f>
        <v>0</v>
      </c>
      <c r="M10" s="14">
        <f t="shared" si="17"/>
        <v>4535</v>
      </c>
      <c r="N10" s="15">
        <f t="shared" ref="N10" si="18">IFERROR(N11/SUM(L6:M6),0)</f>
        <v>29385.789270720026</v>
      </c>
      <c r="O10" s="13">
        <f t="shared" ref="O10:P10" si="19">IFERROR(O11/O6,0)</f>
        <v>1136</v>
      </c>
      <c r="P10" s="14">
        <f t="shared" si="19"/>
        <v>4187.5384615384619</v>
      </c>
      <c r="Q10" s="15">
        <f t="shared" ref="Q10" si="20">IFERROR(Q11/SUM(O6:P6),0)</f>
        <v>14875.179905333334</v>
      </c>
      <c r="R10" s="13">
        <f t="shared" ref="R10:S10" si="21">IFERROR(R11/R6,0)</f>
        <v>0</v>
      </c>
      <c r="S10" s="14">
        <f t="shared" si="21"/>
        <v>6829.9229708455414</v>
      </c>
      <c r="T10" s="15">
        <f t="shared" ref="T10" si="22">IFERROR(T11/SUM(R6:S6),0)</f>
        <v>22228.077534359174</v>
      </c>
      <c r="U10" s="13">
        <f t="shared" ref="U10:V10" si="23">IFERROR(U11/U6,0)</f>
        <v>800</v>
      </c>
      <c r="V10" s="14">
        <f t="shared" si="23"/>
        <v>4535</v>
      </c>
      <c r="W10" s="15">
        <f t="shared" ref="W10" si="24">IFERROR(W11/SUM(U6:V6),0)</f>
        <v>0</v>
      </c>
      <c r="X10" s="97"/>
      <c r="Y10" s="97"/>
      <c r="Z10" s="97"/>
      <c r="AA10" s="101"/>
    </row>
    <row r="11" spans="2:27" s="64" customFormat="1" ht="19.350000000000001" customHeight="1" thickBot="1" x14ac:dyDescent="0.3">
      <c r="B11" s="68" t="s">
        <v>35</v>
      </c>
      <c r="C11" s="9">
        <f t="shared" ref="C11:Z11" si="25">SUM(C12:C23)</f>
        <v>89760</v>
      </c>
      <c r="D11" s="3">
        <f t="shared" si="25"/>
        <v>670504.56496971438</v>
      </c>
      <c r="E11" s="10">
        <f t="shared" si="25"/>
        <v>4952864.5821477482</v>
      </c>
      <c r="F11" s="9">
        <f t="shared" si="25"/>
        <v>64800</v>
      </c>
      <c r="G11" s="3">
        <f t="shared" si="25"/>
        <v>445923.23442694661</v>
      </c>
      <c r="H11" s="10">
        <f t="shared" si="25"/>
        <v>3859692.04953</v>
      </c>
      <c r="I11" s="9">
        <f t="shared" si="25"/>
        <v>27200</v>
      </c>
      <c r="J11" s="3">
        <f t="shared" si="25"/>
        <v>2782556.604261796</v>
      </c>
      <c r="K11" s="10">
        <f t="shared" si="25"/>
        <v>7922933.5662287455</v>
      </c>
      <c r="L11" s="9">
        <f t="shared" si="25"/>
        <v>0</v>
      </c>
      <c r="M11" s="3">
        <f t="shared" si="25"/>
        <v>31745</v>
      </c>
      <c r="N11" s="10">
        <f t="shared" si="25"/>
        <v>205700.52489504017</v>
      </c>
      <c r="O11" s="9">
        <f t="shared" si="25"/>
        <v>3408</v>
      </c>
      <c r="P11" s="3">
        <f t="shared" si="25"/>
        <v>81657</v>
      </c>
      <c r="Q11" s="10">
        <f t="shared" si="25"/>
        <v>334691.54787000001</v>
      </c>
      <c r="R11" s="9">
        <f t="shared" si="25"/>
        <v>0</v>
      </c>
      <c r="S11" s="3">
        <f t="shared" si="25"/>
        <v>145409.06004930157</v>
      </c>
      <c r="T11" s="10">
        <f t="shared" si="25"/>
        <v>473235.7707065068</v>
      </c>
      <c r="U11" s="9">
        <f t="shared" si="25"/>
        <v>1440</v>
      </c>
      <c r="V11" s="3">
        <f t="shared" si="25"/>
        <v>12471.25</v>
      </c>
      <c r="W11" s="10">
        <f t="shared" si="25"/>
        <v>0</v>
      </c>
      <c r="X11" s="11">
        <f t="shared" si="25"/>
        <v>2753136.4109320361</v>
      </c>
      <c r="Y11" s="11">
        <f t="shared" si="25"/>
        <v>1231884.6258965149</v>
      </c>
      <c r="Z11" s="11">
        <f t="shared" si="25"/>
        <v>6877801.6440849993</v>
      </c>
      <c r="AA11" s="12">
        <f>SUM(C11:Z11)</f>
        <v>32968815.435999349</v>
      </c>
    </row>
    <row r="12" spans="2:27" s="64" customFormat="1" ht="19.350000000000001" customHeight="1" x14ac:dyDescent="0.25">
      <c r="B12" s="73" t="s">
        <v>34</v>
      </c>
      <c r="C12" s="102">
        <v>0</v>
      </c>
      <c r="D12" s="74">
        <v>0</v>
      </c>
      <c r="E12" s="103">
        <v>4659666.358709963</v>
      </c>
      <c r="F12" s="102">
        <v>0</v>
      </c>
      <c r="G12" s="74">
        <v>0</v>
      </c>
      <c r="H12" s="103">
        <v>3586028.0723894462</v>
      </c>
      <c r="I12" s="102">
        <v>0</v>
      </c>
      <c r="J12" s="74">
        <v>0</v>
      </c>
      <c r="K12" s="103">
        <v>7009497.9700405402</v>
      </c>
      <c r="L12" s="102">
        <v>0</v>
      </c>
      <c r="M12" s="74">
        <v>0</v>
      </c>
      <c r="N12" s="103">
        <v>195819.66886254016</v>
      </c>
      <c r="O12" s="102">
        <v>0</v>
      </c>
      <c r="P12" s="74">
        <v>0</v>
      </c>
      <c r="Q12" s="103">
        <v>282283.71045000001</v>
      </c>
      <c r="R12" s="102">
        <v>0</v>
      </c>
      <c r="S12" s="74">
        <v>0</v>
      </c>
      <c r="T12" s="103">
        <v>429141.85439155845</v>
      </c>
      <c r="U12" s="102">
        <v>0</v>
      </c>
      <c r="V12" s="74">
        <v>0</v>
      </c>
      <c r="W12" s="103">
        <v>0</v>
      </c>
      <c r="X12" s="104">
        <v>2052954.2722445361</v>
      </c>
      <c r="Y12" s="104">
        <v>93455.159462397831</v>
      </c>
      <c r="Z12" s="104">
        <v>1276895.31165</v>
      </c>
      <c r="AA12" s="105">
        <v>19585742.378200978</v>
      </c>
    </row>
    <row r="13" spans="2:27" s="64" customFormat="1" ht="19.350000000000001" customHeight="1" x14ac:dyDescent="0.25">
      <c r="B13" s="76" t="s">
        <v>11</v>
      </c>
      <c r="C13" s="106">
        <v>0</v>
      </c>
      <c r="D13" s="77">
        <v>0</v>
      </c>
      <c r="E13" s="103">
        <v>94024.288407499989</v>
      </c>
      <c r="F13" s="106">
        <v>0</v>
      </c>
      <c r="G13" s="77">
        <v>0</v>
      </c>
      <c r="H13" s="107">
        <v>73553.811567500001</v>
      </c>
      <c r="I13" s="106">
        <v>0</v>
      </c>
      <c r="J13" s="77">
        <v>0</v>
      </c>
      <c r="K13" s="107">
        <v>142574.20045000003</v>
      </c>
      <c r="L13" s="106">
        <v>0</v>
      </c>
      <c r="M13" s="77">
        <v>0</v>
      </c>
      <c r="N13" s="107">
        <v>3951.6560324999991</v>
      </c>
      <c r="O13" s="106">
        <v>0</v>
      </c>
      <c r="P13" s="77">
        <v>0</v>
      </c>
      <c r="Q13" s="107">
        <v>5615.3374199999998</v>
      </c>
      <c r="R13" s="106">
        <v>0</v>
      </c>
      <c r="S13" s="77">
        <v>0</v>
      </c>
      <c r="T13" s="107">
        <v>8615.336364249999</v>
      </c>
      <c r="U13" s="106">
        <v>0</v>
      </c>
      <c r="V13" s="77">
        <v>0</v>
      </c>
      <c r="W13" s="107">
        <v>0</v>
      </c>
      <c r="X13" s="108">
        <v>42103.138687499988</v>
      </c>
      <c r="Y13" s="108">
        <v>1885.8546129237027</v>
      </c>
      <c r="Z13" s="108">
        <v>25975.362435000006</v>
      </c>
      <c r="AA13" s="109">
        <v>398298.98597717367</v>
      </c>
    </row>
    <row r="14" spans="2:27" s="64" customFormat="1" ht="19.350000000000001" customHeight="1" x14ac:dyDescent="0.25">
      <c r="B14" s="76" t="s">
        <v>20</v>
      </c>
      <c r="C14" s="106">
        <v>0</v>
      </c>
      <c r="D14" s="77">
        <v>0</v>
      </c>
      <c r="E14" s="103">
        <v>0</v>
      </c>
      <c r="F14" s="106">
        <v>0</v>
      </c>
      <c r="G14" s="77">
        <v>0</v>
      </c>
      <c r="H14" s="107">
        <v>0</v>
      </c>
      <c r="I14" s="106">
        <v>0</v>
      </c>
      <c r="J14" s="77">
        <v>0</v>
      </c>
      <c r="K14" s="107">
        <v>0</v>
      </c>
      <c r="L14" s="106">
        <v>0</v>
      </c>
      <c r="M14" s="77">
        <v>0</v>
      </c>
      <c r="N14" s="107">
        <v>0</v>
      </c>
      <c r="O14" s="106">
        <v>0</v>
      </c>
      <c r="P14" s="77">
        <v>0</v>
      </c>
      <c r="Q14" s="107">
        <v>0</v>
      </c>
      <c r="R14" s="106">
        <v>0</v>
      </c>
      <c r="S14" s="77">
        <v>0</v>
      </c>
      <c r="T14" s="107">
        <v>0</v>
      </c>
      <c r="U14" s="106">
        <v>0</v>
      </c>
      <c r="V14" s="77">
        <v>0</v>
      </c>
      <c r="W14" s="107">
        <v>0</v>
      </c>
      <c r="X14" s="108">
        <v>0</v>
      </c>
      <c r="Y14" s="108">
        <v>0</v>
      </c>
      <c r="Z14" s="108">
        <v>0</v>
      </c>
      <c r="AA14" s="109">
        <v>0</v>
      </c>
    </row>
    <row r="15" spans="2:27" s="64" customFormat="1" ht="19.350000000000001" customHeight="1" x14ac:dyDescent="0.25">
      <c r="B15" s="76" t="s">
        <v>21</v>
      </c>
      <c r="C15" s="106">
        <v>0</v>
      </c>
      <c r="D15" s="77">
        <v>0</v>
      </c>
      <c r="E15" s="107">
        <v>0</v>
      </c>
      <c r="F15" s="106">
        <v>0</v>
      </c>
      <c r="G15" s="77">
        <v>0</v>
      </c>
      <c r="H15" s="107">
        <v>0</v>
      </c>
      <c r="I15" s="106">
        <v>0</v>
      </c>
      <c r="J15" s="77">
        <v>0</v>
      </c>
      <c r="K15" s="107">
        <v>0</v>
      </c>
      <c r="L15" s="106">
        <v>0</v>
      </c>
      <c r="M15" s="77">
        <v>0</v>
      </c>
      <c r="N15" s="107">
        <v>0</v>
      </c>
      <c r="O15" s="106">
        <v>0</v>
      </c>
      <c r="P15" s="77">
        <v>0</v>
      </c>
      <c r="Q15" s="107">
        <v>0</v>
      </c>
      <c r="R15" s="106">
        <v>0</v>
      </c>
      <c r="S15" s="77">
        <v>0</v>
      </c>
      <c r="T15" s="107">
        <v>0</v>
      </c>
      <c r="U15" s="106">
        <v>0</v>
      </c>
      <c r="V15" s="77">
        <v>0</v>
      </c>
      <c r="W15" s="107">
        <v>0</v>
      </c>
      <c r="X15" s="108">
        <v>0</v>
      </c>
      <c r="Y15" s="108">
        <v>0</v>
      </c>
      <c r="Z15" s="108">
        <v>0</v>
      </c>
      <c r="AA15" s="109">
        <v>0</v>
      </c>
    </row>
    <row r="16" spans="2:27" s="64" customFormat="1" ht="19.350000000000001" customHeight="1" x14ac:dyDescent="0.25">
      <c r="B16" s="76" t="s">
        <v>22</v>
      </c>
      <c r="C16" s="106">
        <v>0</v>
      </c>
      <c r="D16" s="77">
        <v>384144.27166137868</v>
      </c>
      <c r="E16" s="107">
        <v>109082.27833862128</v>
      </c>
      <c r="F16" s="106">
        <v>0</v>
      </c>
      <c r="G16" s="77">
        <v>345590.41442694661</v>
      </c>
      <c r="H16" s="107">
        <v>147972.41557305338</v>
      </c>
      <c r="I16" s="106">
        <v>0</v>
      </c>
      <c r="J16" s="77">
        <v>2228871.7427701671</v>
      </c>
      <c r="K16" s="107">
        <v>473551.75722983252</v>
      </c>
      <c r="L16" s="106">
        <v>0</v>
      </c>
      <c r="M16" s="77">
        <v>19656</v>
      </c>
      <c r="N16" s="107">
        <v>3369.6</v>
      </c>
      <c r="O16" s="106">
        <v>0</v>
      </c>
      <c r="P16" s="77">
        <v>40912.5</v>
      </c>
      <c r="Q16" s="107">
        <v>7020</v>
      </c>
      <c r="R16" s="106">
        <v>0</v>
      </c>
      <c r="S16" s="77">
        <v>92089.595801150368</v>
      </c>
      <c r="T16" s="107">
        <v>12189.124198849629</v>
      </c>
      <c r="U16" s="106">
        <v>0</v>
      </c>
      <c r="V16" s="77">
        <v>7722</v>
      </c>
      <c r="W16" s="107">
        <v>0</v>
      </c>
      <c r="X16" s="108">
        <v>36504</v>
      </c>
      <c r="Y16" s="108">
        <v>1007788.6959841927</v>
      </c>
      <c r="Z16" s="108">
        <v>5017274.47</v>
      </c>
      <c r="AA16" s="109">
        <v>9933738.8659841921</v>
      </c>
    </row>
    <row r="17" spans="2:27" s="64" customFormat="1" ht="19.350000000000001" customHeight="1" x14ac:dyDescent="0.25">
      <c r="B17" s="76" t="s">
        <v>14</v>
      </c>
      <c r="C17" s="106">
        <v>89760</v>
      </c>
      <c r="D17" s="77">
        <v>116080</v>
      </c>
      <c r="E17" s="107">
        <v>22600</v>
      </c>
      <c r="F17" s="106">
        <v>64800</v>
      </c>
      <c r="G17" s="77">
        <v>45808</v>
      </c>
      <c r="H17" s="107">
        <v>18200</v>
      </c>
      <c r="I17" s="106">
        <v>27200</v>
      </c>
      <c r="J17" s="77">
        <v>219200</v>
      </c>
      <c r="K17" s="107">
        <v>43600</v>
      </c>
      <c r="L17" s="106">
        <v>0</v>
      </c>
      <c r="M17" s="77">
        <v>5600</v>
      </c>
      <c r="N17" s="107">
        <v>960</v>
      </c>
      <c r="O17" s="106">
        <v>3408</v>
      </c>
      <c r="P17" s="77">
        <v>22152</v>
      </c>
      <c r="Q17" s="107">
        <v>2840</v>
      </c>
      <c r="R17" s="106">
        <v>0</v>
      </c>
      <c r="S17" s="77">
        <v>17032</v>
      </c>
      <c r="T17" s="107">
        <v>2440</v>
      </c>
      <c r="U17" s="106">
        <v>1440</v>
      </c>
      <c r="V17" s="77">
        <v>2200</v>
      </c>
      <c r="W17" s="107">
        <v>0</v>
      </c>
      <c r="X17" s="108">
        <v>10400</v>
      </c>
      <c r="Y17" s="108">
        <v>665.5912028331154</v>
      </c>
      <c r="Z17" s="108">
        <v>6800</v>
      </c>
      <c r="AA17" s="109">
        <v>723185.59120283311</v>
      </c>
    </row>
    <row r="18" spans="2:27" s="64" customFormat="1" ht="19.350000000000001" customHeight="1" x14ac:dyDescent="0.25">
      <c r="B18" s="76" t="s">
        <v>59</v>
      </c>
      <c r="C18" s="106">
        <v>0</v>
      </c>
      <c r="D18" s="77">
        <v>125801.69999999998</v>
      </c>
      <c r="E18" s="107">
        <v>24492.749999999996</v>
      </c>
      <c r="F18" s="106">
        <v>0</v>
      </c>
      <c r="G18" s="77">
        <v>49644.42</v>
      </c>
      <c r="H18" s="107">
        <v>19724.25</v>
      </c>
      <c r="I18" s="106">
        <v>0</v>
      </c>
      <c r="J18" s="77">
        <v>237558</v>
      </c>
      <c r="K18" s="107">
        <v>47251.5</v>
      </c>
      <c r="L18" s="106">
        <v>0</v>
      </c>
      <c r="M18" s="77">
        <v>6069</v>
      </c>
      <c r="N18" s="107">
        <v>1040.4000000000001</v>
      </c>
      <c r="O18" s="106">
        <v>0</v>
      </c>
      <c r="P18" s="77">
        <v>16906.5</v>
      </c>
      <c r="Q18" s="107">
        <v>2167.5</v>
      </c>
      <c r="R18" s="106">
        <v>0</v>
      </c>
      <c r="S18" s="77">
        <v>18458.43</v>
      </c>
      <c r="T18" s="107">
        <v>2644.35</v>
      </c>
      <c r="U18" s="106">
        <v>0</v>
      </c>
      <c r="V18" s="77">
        <v>2384.25</v>
      </c>
      <c r="W18" s="107">
        <v>0</v>
      </c>
      <c r="X18" s="108">
        <v>11271</v>
      </c>
      <c r="Y18" s="108">
        <v>39731.510065768751</v>
      </c>
      <c r="Z18" s="108">
        <v>7369.5</v>
      </c>
      <c r="AA18" s="109">
        <v>612515.06006576878</v>
      </c>
    </row>
    <row r="19" spans="2:27" s="64" customFormat="1" ht="19.350000000000001" customHeight="1" x14ac:dyDescent="0.25">
      <c r="B19" s="76" t="s">
        <v>15</v>
      </c>
      <c r="C19" s="106">
        <v>0</v>
      </c>
      <c r="D19" s="77">
        <v>0</v>
      </c>
      <c r="E19" s="107">
        <v>11469.5</v>
      </c>
      <c r="F19" s="106">
        <v>0</v>
      </c>
      <c r="G19" s="77">
        <v>0</v>
      </c>
      <c r="H19" s="107">
        <v>9236.5</v>
      </c>
      <c r="I19" s="106">
        <v>0</v>
      </c>
      <c r="J19" s="77">
        <v>8340.9436834094377</v>
      </c>
      <c r="K19" s="107">
        <v>23786.056316590562</v>
      </c>
      <c r="L19" s="106">
        <v>0</v>
      </c>
      <c r="M19" s="77">
        <v>0</v>
      </c>
      <c r="N19" s="107">
        <v>487.2</v>
      </c>
      <c r="O19" s="106">
        <v>0</v>
      </c>
      <c r="P19" s="77">
        <v>0</v>
      </c>
      <c r="Q19" s="107">
        <v>1015</v>
      </c>
      <c r="R19" s="106">
        <v>0</v>
      </c>
      <c r="S19" s="77">
        <v>11370.994248151192</v>
      </c>
      <c r="T19" s="107">
        <v>2867.305751848809</v>
      </c>
      <c r="U19" s="106">
        <v>0</v>
      </c>
      <c r="V19" s="77">
        <v>0</v>
      </c>
      <c r="W19" s="107">
        <v>0</v>
      </c>
      <c r="X19" s="108">
        <v>5278</v>
      </c>
      <c r="Y19" s="108">
        <v>337.78753543780607</v>
      </c>
      <c r="Z19" s="108">
        <v>3451</v>
      </c>
      <c r="AA19" s="109">
        <v>291561.68753543781</v>
      </c>
    </row>
    <row r="20" spans="2:27" s="64" customFormat="1" ht="19.350000000000001" customHeight="1" x14ac:dyDescent="0.25">
      <c r="B20" s="76" t="s">
        <v>23</v>
      </c>
      <c r="C20" s="106">
        <v>0</v>
      </c>
      <c r="D20" s="77">
        <v>13811.075858090566</v>
      </c>
      <c r="E20" s="107">
        <v>2688.9241419094315</v>
      </c>
      <c r="F20" s="106">
        <v>0</v>
      </c>
      <c r="G20" s="77">
        <v>0</v>
      </c>
      <c r="H20" s="107">
        <v>0</v>
      </c>
      <c r="I20" s="106">
        <v>0</v>
      </c>
      <c r="J20" s="77">
        <v>0</v>
      </c>
      <c r="K20" s="107">
        <v>0</v>
      </c>
      <c r="L20" s="106">
        <v>0</v>
      </c>
      <c r="M20" s="77">
        <v>0</v>
      </c>
      <c r="N20" s="107">
        <v>0</v>
      </c>
      <c r="O20" s="106">
        <v>0</v>
      </c>
      <c r="P20" s="77">
        <v>0</v>
      </c>
      <c r="Q20" s="107">
        <v>0</v>
      </c>
      <c r="R20" s="106">
        <v>0</v>
      </c>
      <c r="S20" s="77">
        <v>0</v>
      </c>
      <c r="T20" s="107">
        <v>0</v>
      </c>
      <c r="U20" s="106">
        <v>0</v>
      </c>
      <c r="V20" s="77">
        <v>0</v>
      </c>
      <c r="W20" s="107">
        <v>0</v>
      </c>
      <c r="X20" s="108">
        <v>586218</v>
      </c>
      <c r="Y20" s="108">
        <v>0</v>
      </c>
      <c r="Z20" s="108">
        <v>539010</v>
      </c>
      <c r="AA20" s="109">
        <v>1141728</v>
      </c>
    </row>
    <row r="21" spans="2:27" s="64" customFormat="1" ht="19.350000000000001" customHeight="1" x14ac:dyDescent="0.25">
      <c r="B21" s="76" t="s">
        <v>60</v>
      </c>
      <c r="C21" s="106">
        <v>0</v>
      </c>
      <c r="D21" s="77">
        <v>30249</v>
      </c>
      <c r="E21" s="107">
        <v>3759</v>
      </c>
      <c r="F21" s="106">
        <v>0</v>
      </c>
      <c r="G21" s="77">
        <v>4880.3999999999996</v>
      </c>
      <c r="H21" s="107">
        <v>4977</v>
      </c>
      <c r="I21" s="106">
        <v>0</v>
      </c>
      <c r="J21" s="77">
        <v>88585.917808219179</v>
      </c>
      <c r="K21" s="107">
        <v>9124.0821917808207</v>
      </c>
      <c r="L21" s="106">
        <v>0</v>
      </c>
      <c r="M21" s="77">
        <v>420</v>
      </c>
      <c r="N21" s="107">
        <v>72</v>
      </c>
      <c r="O21" s="106">
        <v>0</v>
      </c>
      <c r="P21" s="77">
        <v>1686</v>
      </c>
      <c r="Q21" s="107">
        <v>150</v>
      </c>
      <c r="R21" s="106">
        <v>0</v>
      </c>
      <c r="S21" s="77">
        <v>6458.0399999999991</v>
      </c>
      <c r="T21" s="107">
        <v>337.80000000000007</v>
      </c>
      <c r="U21" s="106">
        <v>0</v>
      </c>
      <c r="V21" s="77">
        <v>165</v>
      </c>
      <c r="W21" s="107">
        <v>0</v>
      </c>
      <c r="X21" s="108">
        <v>4908</v>
      </c>
      <c r="Y21" s="108">
        <v>78213.680484149649</v>
      </c>
      <c r="Z21" s="108">
        <v>1026</v>
      </c>
      <c r="AA21" s="109">
        <v>235011.92048414965</v>
      </c>
    </row>
    <row r="22" spans="2:27" s="64" customFormat="1" ht="19.350000000000001" customHeight="1" x14ac:dyDescent="0.25">
      <c r="B22" s="76" t="s">
        <v>25</v>
      </c>
      <c r="C22" s="106">
        <v>0</v>
      </c>
      <c r="D22" s="77">
        <v>418.51745024516867</v>
      </c>
      <c r="E22" s="107">
        <v>81.482549754831254</v>
      </c>
      <c r="F22" s="106">
        <v>0</v>
      </c>
      <c r="G22" s="77">
        <v>0</v>
      </c>
      <c r="H22" s="107">
        <v>0</v>
      </c>
      <c r="I22" s="106">
        <v>0</v>
      </c>
      <c r="J22" s="77">
        <v>0</v>
      </c>
      <c r="K22" s="107">
        <v>0</v>
      </c>
      <c r="L22" s="106">
        <v>0</v>
      </c>
      <c r="M22" s="77">
        <v>0</v>
      </c>
      <c r="N22" s="107">
        <v>0</v>
      </c>
      <c r="O22" s="106">
        <v>0</v>
      </c>
      <c r="P22" s="77">
        <v>0</v>
      </c>
      <c r="Q22" s="107">
        <v>0</v>
      </c>
      <c r="R22" s="106">
        <v>0</v>
      </c>
      <c r="S22" s="77">
        <v>0</v>
      </c>
      <c r="T22" s="107">
        <v>0</v>
      </c>
      <c r="U22" s="106">
        <v>0</v>
      </c>
      <c r="V22" s="77">
        <v>0</v>
      </c>
      <c r="W22" s="107">
        <v>0</v>
      </c>
      <c r="X22" s="108">
        <v>0</v>
      </c>
      <c r="Y22" s="108">
        <v>0</v>
      </c>
      <c r="Z22" s="108">
        <v>0</v>
      </c>
      <c r="AA22" s="109">
        <v>499.99999999999994</v>
      </c>
    </row>
    <row r="23" spans="2:27" s="64" customFormat="1" ht="19.350000000000001" customHeight="1" thickBot="1" x14ac:dyDescent="0.3">
      <c r="B23" s="79" t="s">
        <v>26</v>
      </c>
      <c r="C23" s="110">
        <v>0</v>
      </c>
      <c r="D23" s="80">
        <v>0</v>
      </c>
      <c r="E23" s="111">
        <v>25000</v>
      </c>
      <c r="F23" s="110">
        <v>0</v>
      </c>
      <c r="G23" s="80">
        <v>0</v>
      </c>
      <c r="H23" s="111">
        <v>0</v>
      </c>
      <c r="I23" s="110">
        <v>0</v>
      </c>
      <c r="J23" s="80">
        <v>0</v>
      </c>
      <c r="K23" s="111">
        <v>173548</v>
      </c>
      <c r="L23" s="110">
        <v>0</v>
      </c>
      <c r="M23" s="80">
        <v>0</v>
      </c>
      <c r="N23" s="111">
        <v>0</v>
      </c>
      <c r="O23" s="110">
        <v>0</v>
      </c>
      <c r="P23" s="80">
        <v>0</v>
      </c>
      <c r="Q23" s="111">
        <v>33600</v>
      </c>
      <c r="R23" s="110">
        <v>0</v>
      </c>
      <c r="S23" s="80">
        <v>0</v>
      </c>
      <c r="T23" s="111">
        <v>15000</v>
      </c>
      <c r="U23" s="110">
        <v>0</v>
      </c>
      <c r="V23" s="80">
        <v>0</v>
      </c>
      <c r="W23" s="111">
        <v>0</v>
      </c>
      <c r="X23" s="112">
        <v>3500</v>
      </c>
      <c r="Y23" s="112">
        <v>9806.3465488111033</v>
      </c>
      <c r="Z23" s="112">
        <v>0</v>
      </c>
      <c r="AA23" s="113">
        <v>260454.3465488111</v>
      </c>
    </row>
  </sheetData>
  <sheetProtection algorithmName="SHA-512" hashValue="gsMavEKVuL5e/8+Yt868z+456ToCnlnZiQswaVdQHlYmaW6oD4ed0xaam/3tWEO58BV8qCCjBhwnk+MpJlNs4g==" saltValue="hMIFLjFGXfEnIjyP99K9Mw==" spinCount="100000" sheet="1" objects="1" scenarios="1" selectLockedCells="1" autoFilter="0"/>
  <mergeCells count="11">
    <mergeCell ref="B3:B5"/>
    <mergeCell ref="AA3:AA5"/>
    <mergeCell ref="C3:W3"/>
    <mergeCell ref="X3:Z3"/>
    <mergeCell ref="C4:E4"/>
    <mergeCell ref="F4:H4"/>
    <mergeCell ref="I4:K4"/>
    <mergeCell ref="L4:N4"/>
    <mergeCell ref="O4:Q4"/>
    <mergeCell ref="R4:T4"/>
    <mergeCell ref="U4:W4"/>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FY23 Indirect Rates Summary</vt:lpstr>
      <vt:lpstr>FY23 CECOM Reimbursable Costs</vt:lpstr>
      <vt:lpstr>Reimbursable Costs Details</vt:lpstr>
    </vt:vector>
  </TitlesOfParts>
  <Company>United States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Reed, Karen C Ms CIV US USA</dc:creator>
  <cp:lastModifiedBy>Terry, Jared L CIV AMC HQ-AMC G8</cp:lastModifiedBy>
  <cp:lastPrinted>2021-07-26T14:44:40Z</cp:lastPrinted>
  <dcterms:created xsi:type="dcterms:W3CDTF">2021-07-02T16:30:16Z</dcterms:created>
  <dcterms:modified xsi:type="dcterms:W3CDTF">2022-09-20T19:13:42Z</dcterms:modified>
</cp:coreProperties>
</file>