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en.c.reed\Desktop\Working Files\FY22\"/>
    </mc:Choice>
  </mc:AlternateContent>
  <bookViews>
    <workbookView xWindow="0" yWindow="1290" windowWidth="20490" windowHeight="7455" activeTab="1"/>
  </bookViews>
  <sheets>
    <sheet name="FY22 Detail" sheetId="3" r:id="rId1"/>
    <sheet name="FY22 Rollup" sheetId="4" r:id="rId2"/>
  </sheets>
  <definedNames>
    <definedName name="_xlnm.Print_Area" localSheetId="0">'FY22 Detail'!$A$1:$O$17</definedName>
    <definedName name="_xlnm.Print_Area" localSheetId="1">'FY22 Rollup'!$A$1:$D$22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3" l="1"/>
  <c r="O16" i="3"/>
  <c r="O15" i="3"/>
  <c r="O14" i="3"/>
  <c r="O13" i="3"/>
  <c r="O12" i="3"/>
  <c r="O11" i="3"/>
  <c r="O10" i="3"/>
  <c r="O9" i="3"/>
  <c r="O8" i="3"/>
  <c r="N7" i="3"/>
  <c r="N17" i="3" s="1"/>
  <c r="M7" i="3"/>
  <c r="M17" i="3" s="1"/>
  <c r="L7" i="3"/>
  <c r="L17" i="3" s="1"/>
  <c r="K7" i="3"/>
  <c r="K17" i="3" s="1"/>
  <c r="J7" i="3"/>
  <c r="J17" i="3" s="1"/>
  <c r="I7" i="3"/>
  <c r="I17" i="3" s="1"/>
  <c r="H7" i="3"/>
  <c r="H17" i="3" s="1"/>
  <c r="G7" i="3"/>
  <c r="F7" i="3"/>
  <c r="F17" i="3" s="1"/>
  <c r="E7" i="3"/>
  <c r="E17" i="3" s="1"/>
  <c r="D7" i="3"/>
  <c r="O6" i="3"/>
  <c r="O4" i="3"/>
  <c r="O3" i="3"/>
  <c r="O7" i="3" l="1"/>
  <c r="D17" i="3"/>
  <c r="O17" i="3" s="1"/>
</calcChain>
</file>

<file path=xl/sharedStrings.xml><?xml version="1.0" encoding="utf-8"?>
<sst xmlns="http://schemas.openxmlformats.org/spreadsheetml/2006/main" count="63" uniqueCount="52">
  <si>
    <t>G2</t>
  </si>
  <si>
    <t>Legal</t>
  </si>
  <si>
    <t>Safety</t>
  </si>
  <si>
    <t>OSBP</t>
  </si>
  <si>
    <t>ILSC</t>
  </si>
  <si>
    <t>ISEC FH-FD-NCR</t>
  </si>
  <si>
    <t>ISEC Ft_Lee</t>
  </si>
  <si>
    <t>SEC</t>
  </si>
  <si>
    <t>OAS NSEC_FFRDC</t>
  </si>
  <si>
    <t>CTSF Site_Support</t>
  </si>
  <si>
    <t>CTSF SUT</t>
  </si>
  <si>
    <t>CECOM Totals</t>
  </si>
  <si>
    <t>Indirect Costs</t>
  </si>
  <si>
    <t>DTTL</t>
  </si>
  <si>
    <t>Indirect</t>
  </si>
  <si>
    <t>Total Reimbursable Cost</t>
  </si>
  <si>
    <t>Activity</t>
  </si>
  <si>
    <t>N/A</t>
  </si>
  <si>
    <t>WY</t>
  </si>
  <si>
    <t>Cost</t>
  </si>
  <si>
    <t>Indirect Labor</t>
  </si>
  <si>
    <t>Awards</t>
  </si>
  <si>
    <t>Supplies</t>
  </si>
  <si>
    <t>Office Automation</t>
  </si>
  <si>
    <t>Mobile Devices</t>
  </si>
  <si>
    <t>Indirect Travel</t>
  </si>
  <si>
    <t>CECOM's FY22 Reimbursable Program by Activity and Major Cost Category</t>
  </si>
  <si>
    <t>By Rate</t>
  </si>
  <si>
    <t>DTTL Costs</t>
  </si>
  <si>
    <t>Training</t>
  </si>
  <si>
    <t>Contracts</t>
  </si>
  <si>
    <t>Equipment</t>
  </si>
  <si>
    <t>Utilize the tables below to assist in determining required indirect.</t>
  </si>
  <si>
    <t>Co-located</t>
  </si>
  <si>
    <t>Non Co-located</t>
  </si>
  <si>
    <t>ISEC Ft Lee</t>
  </si>
  <si>
    <r>
      <rPr>
        <b/>
        <u/>
        <sz val="11"/>
        <color theme="1"/>
        <rFont val="Calibri"/>
        <family val="2"/>
        <scheme val="minor"/>
      </rPr>
      <t>Contractor/Assessment Based Rates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o G5 rate for each STE purchased
o SUT rate for each system supported
o SQFT rate for each square footage of space utilized</t>
    </r>
  </si>
  <si>
    <t>Basis of Estimate</t>
  </si>
  <si>
    <t>Rate</t>
  </si>
  <si>
    <t>National Security Engineering Center - Federally Funded Research &amp; Development Center (G5)</t>
  </si>
  <si>
    <t>CECOM FY 22 INDIRECT RATES</t>
  </si>
  <si>
    <r>
      <rPr>
        <b/>
        <u/>
        <sz val="11"/>
        <color theme="1"/>
        <rFont val="Calibri"/>
        <family val="2"/>
        <scheme val="minor"/>
      </rPr>
      <t>CECOM Activities/Command Rates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Rates are to be applied for each direct touch time labor (DTTL) WY required. Utilize co-located and non co-located rates accordingly.</t>
    </r>
  </si>
  <si>
    <r>
      <rPr>
        <b/>
        <u/>
        <sz val="11"/>
        <color theme="1"/>
        <rFont val="Calibri"/>
        <family val="2"/>
        <scheme val="minor"/>
      </rPr>
      <t>Staff Rates</t>
    </r>
    <r>
      <rPr>
        <b/>
        <sz val="11"/>
        <color theme="1"/>
        <rFont val="Calibri"/>
        <family val="2"/>
        <scheme val="minor"/>
      </rPr>
      <t xml:space="preserve">
</t>
    </r>
    <r>
      <rPr>
        <sz val="11"/>
        <color theme="1"/>
        <rFont val="Calibri"/>
        <family val="2"/>
        <scheme val="minor"/>
      </rPr>
      <t>Rates are to be applied for each direct touch time labor (DTTL) WY required. Utilize co-located and non co-located rates accordingly.</t>
    </r>
  </si>
  <si>
    <t>1509 STE</t>
  </si>
  <si>
    <t>33 systems planned</t>
  </si>
  <si>
    <t>Office of Small Business Programs (OSBP)</t>
  </si>
  <si>
    <t>Integrated Logistics Support Center (ILSC)</t>
  </si>
  <si>
    <t>Software Engineering Command (SEC)</t>
  </si>
  <si>
    <t>Information Systems Engineering Command (ISEC) Ft Huachuca - Ft Detrick - National Capital Region</t>
  </si>
  <si>
    <r>
      <t>CTSF Site Support (ft</t>
    </r>
    <r>
      <rPr>
        <vertAlign val="superscript"/>
        <sz val="11"/>
        <color rgb="FF000000"/>
        <rFont val="Calibri"/>
        <family val="2"/>
        <scheme val="minor"/>
      </rPr>
      <t>2</t>
    </r>
    <r>
      <rPr>
        <sz val="11"/>
        <color rgb="FF000000"/>
        <rFont val="Calibri"/>
        <family val="2"/>
        <scheme val="minor"/>
      </rPr>
      <t>)</t>
    </r>
  </si>
  <si>
    <t>Central Technical Support Facility (CTSF) Systems Under Test (SUT)</t>
  </si>
  <si>
    <r>
      <t>104,761 ft</t>
    </r>
    <r>
      <rPr>
        <vertAlign val="superscript"/>
        <sz val="11"/>
        <color rgb="FF000000"/>
        <rFont val="Calibri"/>
        <family val="2"/>
        <scheme val="minor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</si>
</sst>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_(#,##0.00_);_(\-#,##0.00\);_(&quot;-&quot;_);_(@_)"/>
    <numFmt numFmtId="165" formatCode="_(&quot;$&quot;#,##0_);_(&quot;$&quot;\(#,##0\)_);_(&quot;-&quot;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u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8B09C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5" fillId="2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vertical="center"/>
    </xf>
    <xf numFmtId="0" fontId="4" fillId="0" borderId="0" xfId="0" applyFont="1"/>
    <xf numFmtId="0" fontId="9" fillId="6" borderId="22" xfId="0" applyFont="1" applyFill="1" applyBorder="1" applyAlignment="1" applyProtection="1">
      <alignment horizontal="center" vertical="center" wrapText="1"/>
      <protection locked="0"/>
    </xf>
    <xf numFmtId="0" fontId="9" fillId="6" borderId="23" xfId="0" applyFont="1" applyFill="1" applyBorder="1" applyAlignment="1" applyProtection="1">
      <alignment horizontal="center" vertical="center" wrapText="1"/>
      <protection locked="0"/>
    </xf>
    <xf numFmtId="0" fontId="9" fillId="6" borderId="24" xfId="0" applyFont="1" applyFill="1" applyBorder="1" applyAlignment="1" applyProtection="1">
      <alignment horizontal="center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vertical="center"/>
    </xf>
    <xf numFmtId="164" fontId="10" fillId="0" borderId="25" xfId="1" applyNumberFormat="1" applyFont="1" applyFill="1" applyBorder="1" applyAlignment="1" applyProtection="1">
      <alignment horizontal="center"/>
      <protection locked="0"/>
    </xf>
    <xf numFmtId="164" fontId="10" fillId="0" borderId="26" xfId="1" applyNumberFormat="1" applyFont="1" applyFill="1" applyBorder="1" applyAlignment="1" applyProtection="1">
      <alignment horizontal="center"/>
      <protection locked="0"/>
    </xf>
    <xf numFmtId="164" fontId="10" fillId="0" borderId="27" xfId="1" applyNumberFormat="1" applyFont="1" applyFill="1" applyBorder="1" applyAlignment="1" applyProtection="1">
      <alignment horizontal="center"/>
      <protection locked="0"/>
    </xf>
    <xf numFmtId="2" fontId="11" fillId="0" borderId="28" xfId="1" applyNumberFormat="1" applyFont="1" applyFill="1" applyBorder="1" applyAlignment="1" applyProtection="1">
      <alignment horizontal="center"/>
      <protection locked="0"/>
    </xf>
    <xf numFmtId="0" fontId="5" fillId="0" borderId="10" xfId="0" applyFont="1" applyBorder="1" applyAlignment="1">
      <alignment vertical="center"/>
    </xf>
    <xf numFmtId="164" fontId="10" fillId="0" borderId="29" xfId="0" applyNumberFormat="1" applyFont="1" applyFill="1" applyBorder="1" applyAlignment="1" applyProtection="1">
      <alignment horizontal="center"/>
      <protection locked="0"/>
    </xf>
    <xf numFmtId="164" fontId="10" fillId="0" borderId="17" xfId="0" applyNumberFormat="1" applyFont="1" applyFill="1" applyBorder="1" applyAlignment="1" applyProtection="1">
      <alignment horizontal="center"/>
      <protection locked="0"/>
    </xf>
    <xf numFmtId="164" fontId="10" fillId="0" borderId="18" xfId="0" applyNumberFormat="1" applyFont="1" applyFill="1" applyBorder="1" applyAlignment="1" applyProtection="1">
      <alignment horizontal="center"/>
      <protection locked="0"/>
    </xf>
    <xf numFmtId="2" fontId="11" fillId="0" borderId="4" xfId="0" applyNumberFormat="1" applyFont="1" applyFill="1" applyBorder="1" applyAlignment="1" applyProtection="1">
      <alignment horizontal="center"/>
      <protection locked="0"/>
    </xf>
    <xf numFmtId="0" fontId="10" fillId="4" borderId="0" xfId="0" applyFont="1" applyFill="1"/>
    <xf numFmtId="0" fontId="5" fillId="0" borderId="6" xfId="0" applyFont="1" applyBorder="1" applyAlignment="1">
      <alignment horizontal="left" vertical="center"/>
    </xf>
    <xf numFmtId="165" fontId="9" fillId="0" borderId="21" xfId="0" applyNumberFormat="1" applyFont="1" applyFill="1" applyBorder="1" applyAlignment="1" applyProtection="1">
      <alignment horizontal="right"/>
      <protection locked="0"/>
    </xf>
    <xf numFmtId="165" fontId="9" fillId="0" borderId="13" xfId="0" applyNumberFormat="1" applyFont="1" applyFill="1" applyBorder="1" applyAlignment="1" applyProtection="1">
      <alignment horizontal="right"/>
      <protection locked="0"/>
    </xf>
    <xf numFmtId="165" fontId="9" fillId="0" borderId="14" xfId="0" applyNumberFormat="1" applyFont="1" applyFill="1" applyBorder="1" applyAlignment="1" applyProtection="1">
      <alignment horizontal="right"/>
      <protection locked="0"/>
    </xf>
    <xf numFmtId="165" fontId="11" fillId="0" borderId="12" xfId="0" applyNumberFormat="1" applyFont="1" applyFill="1" applyBorder="1" applyAlignment="1" applyProtection="1">
      <alignment horizontal="right"/>
      <protection locked="0"/>
    </xf>
    <xf numFmtId="165" fontId="9" fillId="0" borderId="25" xfId="0" applyNumberFormat="1" applyFont="1" applyFill="1" applyBorder="1" applyAlignment="1" applyProtection="1">
      <alignment horizontal="right"/>
      <protection locked="0"/>
    </xf>
    <xf numFmtId="165" fontId="9" fillId="0" borderId="26" xfId="0" applyNumberFormat="1" applyFont="1" applyFill="1" applyBorder="1" applyAlignment="1" applyProtection="1">
      <alignment horizontal="right"/>
      <protection locked="0"/>
    </xf>
    <xf numFmtId="165" fontId="9" fillId="0" borderId="27" xfId="0" applyNumberFormat="1" applyFont="1" applyFill="1" applyBorder="1" applyAlignment="1" applyProtection="1">
      <alignment horizontal="right"/>
      <protection locked="0"/>
    </xf>
    <xf numFmtId="165" fontId="11" fillId="0" borderId="15" xfId="0" applyNumberFormat="1" applyFont="1" applyFill="1" applyBorder="1" applyAlignment="1" applyProtection="1">
      <alignment horizontal="right"/>
      <protection locked="0"/>
    </xf>
    <xf numFmtId="0" fontId="6" fillId="0" borderId="30" xfId="0" applyFont="1" applyBorder="1" applyAlignment="1">
      <alignment horizontal="left" vertical="center" indent="2"/>
    </xf>
    <xf numFmtId="165" fontId="10" fillId="0" borderId="31" xfId="0" applyNumberFormat="1" applyFont="1" applyFill="1" applyBorder="1" applyAlignment="1" applyProtection="1">
      <alignment horizontal="right"/>
      <protection locked="0"/>
    </xf>
    <xf numFmtId="165" fontId="10" fillId="0" borderId="9" xfId="0" applyNumberFormat="1" applyFont="1" applyFill="1" applyBorder="1" applyAlignment="1" applyProtection="1">
      <alignment horizontal="right"/>
      <protection locked="0"/>
    </xf>
    <xf numFmtId="165" fontId="10" fillId="0" borderId="20" xfId="0" applyNumberFormat="1" applyFont="1" applyFill="1" applyBorder="1" applyAlignment="1" applyProtection="1">
      <alignment horizontal="right"/>
      <protection locked="0"/>
    </xf>
    <xf numFmtId="165" fontId="11" fillId="0" borderId="32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left" vertical="center" indent="2"/>
    </xf>
    <xf numFmtId="165" fontId="10" fillId="0" borderId="29" xfId="0" applyNumberFormat="1" applyFont="1" applyFill="1" applyBorder="1" applyAlignment="1" applyProtection="1">
      <alignment horizontal="right"/>
      <protection locked="0"/>
    </xf>
    <xf numFmtId="165" fontId="10" fillId="0" borderId="17" xfId="0" applyNumberFormat="1" applyFont="1" applyFill="1" applyBorder="1" applyAlignment="1" applyProtection="1">
      <alignment horizontal="right"/>
      <protection locked="0"/>
    </xf>
    <xf numFmtId="165" fontId="10" fillId="0" borderId="18" xfId="0" applyNumberFormat="1" applyFont="1" applyFill="1" applyBorder="1" applyAlignment="1" applyProtection="1">
      <alignment horizontal="right"/>
      <protection locked="0"/>
    </xf>
    <xf numFmtId="165" fontId="11" fillId="0" borderId="16" xfId="0" applyNumberFormat="1" applyFont="1" applyFill="1" applyBorder="1" applyAlignment="1" applyProtection="1">
      <alignment horizontal="right"/>
      <protection locked="0"/>
    </xf>
    <xf numFmtId="0" fontId="5" fillId="0" borderId="16" xfId="0" applyFont="1" applyBorder="1" applyAlignment="1">
      <alignment horizontal="left" vertical="center"/>
    </xf>
    <xf numFmtId="165" fontId="11" fillId="0" borderId="21" xfId="0" applyNumberFormat="1" applyFont="1" applyFill="1" applyBorder="1" applyAlignment="1" applyProtection="1">
      <alignment horizontal="right"/>
      <protection locked="0"/>
    </xf>
    <xf numFmtId="165" fontId="11" fillId="0" borderId="13" xfId="0" applyNumberFormat="1" applyFont="1" applyFill="1" applyBorder="1" applyAlignment="1" applyProtection="1">
      <alignment horizontal="right"/>
      <protection locked="0"/>
    </xf>
    <xf numFmtId="165" fontId="11" fillId="0" borderId="14" xfId="0" applyNumberFormat="1" applyFont="1" applyFill="1" applyBorder="1" applyAlignment="1" applyProtection="1">
      <alignment horizontal="right"/>
      <protection locked="0"/>
    </xf>
    <xf numFmtId="165" fontId="11" fillId="0" borderId="1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Alignment="1">
      <alignment vertical="top"/>
    </xf>
    <xf numFmtId="0" fontId="0" fillId="0" borderId="0" xfId="0" applyFont="1"/>
    <xf numFmtId="0" fontId="0" fillId="0" borderId="0" xfId="0" applyFont="1" applyAlignment="1">
      <alignment vertical="top" wrapText="1"/>
    </xf>
    <xf numFmtId="0" fontId="0" fillId="0" borderId="0" xfId="0" applyFont="1" applyAlignment="1">
      <alignment wrapText="1"/>
    </xf>
    <xf numFmtId="0" fontId="6" fillId="0" borderId="30" xfId="0" applyFont="1" applyFill="1" applyBorder="1" applyAlignment="1">
      <alignment horizontal="left" vertical="center" indent="2"/>
    </xf>
    <xf numFmtId="165" fontId="10" fillId="0" borderId="31" xfId="1" applyNumberFormat="1" applyFont="1" applyFill="1" applyBorder="1" applyAlignment="1" applyProtection="1">
      <alignment horizontal="right"/>
      <protection locked="0"/>
    </xf>
    <xf numFmtId="165" fontId="10" fillId="0" borderId="9" xfId="1" applyNumberFormat="1" applyFont="1" applyFill="1" applyBorder="1" applyAlignment="1" applyProtection="1">
      <alignment horizontal="right"/>
      <protection locked="0"/>
    </xf>
    <xf numFmtId="165" fontId="10" fillId="0" borderId="20" xfId="1" applyNumberFormat="1" applyFont="1" applyFill="1" applyBorder="1" applyAlignment="1" applyProtection="1">
      <alignment horizontal="right"/>
      <protection locked="0"/>
    </xf>
    <xf numFmtId="165" fontId="10" fillId="0" borderId="31" xfId="2" applyNumberFormat="1" applyFont="1" applyFill="1" applyBorder="1" applyAlignment="1" applyProtection="1">
      <alignment horizontal="right"/>
      <protection locked="0"/>
    </xf>
    <xf numFmtId="165" fontId="10" fillId="0" borderId="9" xfId="2" applyNumberFormat="1" applyFont="1" applyFill="1" applyBorder="1" applyAlignment="1" applyProtection="1">
      <alignment horizontal="right"/>
      <protection locked="0"/>
    </xf>
    <xf numFmtId="165" fontId="10" fillId="0" borderId="20" xfId="2" applyNumberFormat="1" applyFont="1" applyFill="1" applyBorder="1" applyAlignment="1" applyProtection="1">
      <alignment horizontal="right"/>
      <protection locked="0"/>
    </xf>
    <xf numFmtId="165" fontId="11" fillId="0" borderId="32" xfId="2" applyNumberFormat="1" applyFont="1" applyFill="1" applyBorder="1" applyAlignment="1" applyProtection="1">
      <alignment horizontal="right"/>
      <protection locked="0"/>
    </xf>
    <xf numFmtId="0" fontId="13" fillId="7" borderId="9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6" borderId="9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3" fillId="7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6" fontId="14" fillId="0" borderId="9" xfId="0" applyNumberFormat="1" applyFont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6" fontId="14" fillId="6" borderId="9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8" fontId="14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textRotation="90"/>
    </xf>
    <xf numFmtId="0" fontId="8" fillId="0" borderId="7" xfId="0" applyFont="1" applyBorder="1" applyAlignment="1">
      <alignment horizontal="center" vertical="center" textRotation="90"/>
    </xf>
    <xf numFmtId="0" fontId="8" fillId="0" borderId="8" xfId="0" applyFont="1" applyBorder="1" applyAlignment="1">
      <alignment horizontal="center" vertical="center" textRotation="90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8" xfId="0" applyFont="1" applyFill="1" applyBorder="1" applyAlignment="1">
      <alignment horizontal="center" vertical="center" textRotation="90" wrapText="1"/>
    </xf>
    <xf numFmtId="0" fontId="5" fillId="5" borderId="6" xfId="0" applyFont="1" applyFill="1" applyBorder="1" applyAlignment="1">
      <alignment horizontal="center" vertical="center" textRotation="90" wrapText="1"/>
    </xf>
    <xf numFmtId="0" fontId="5" fillId="5" borderId="2" xfId="0" applyFont="1" applyFill="1" applyBorder="1" applyAlignment="1">
      <alignment horizontal="center" vertical="center" textRotation="90" wrapText="1"/>
    </xf>
    <xf numFmtId="0" fontId="5" fillId="5" borderId="8" xfId="0" applyFont="1" applyFill="1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top"/>
    </xf>
    <xf numFmtId="0" fontId="2" fillId="0" borderId="33" xfId="0" applyFont="1" applyBorder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2" fillId="0" borderId="33" xfId="0" applyFont="1" applyFill="1" applyBorder="1" applyAlignment="1">
      <alignment horizontal="left" vertical="center" wrapText="1"/>
    </xf>
  </cellXfs>
  <cellStyles count="3">
    <cellStyle name="Currency" xfId="1" builtinId="4"/>
    <cellStyle name="Normal" xfId="0" builtinId="0"/>
    <cellStyle name="Percent" xfId="2" builtinId="5"/>
  </cellStyles>
  <dxfs count="1">
    <dxf>
      <fill>
        <patternFill patternType="lightDown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showGridLines="0" zoomScale="80" zoomScaleNormal="80" workbookViewId="0">
      <selection activeCell="F20" sqref="F20"/>
    </sheetView>
  </sheetViews>
  <sheetFormatPr defaultRowHeight="15" x14ac:dyDescent="0.25"/>
  <cols>
    <col min="1" max="1" width="4.7109375" customWidth="1"/>
    <col min="3" max="3" width="28.7109375" bestFit="1" customWidth="1"/>
    <col min="4" max="6" width="14.5703125" bestFit="1" customWidth="1"/>
    <col min="7" max="7" width="12.7109375" bestFit="1" customWidth="1"/>
    <col min="8" max="8" width="15.85546875" bestFit="1" customWidth="1"/>
    <col min="9" max="9" width="17.28515625" bestFit="1" customWidth="1"/>
    <col min="10" max="10" width="14.5703125" bestFit="1" customWidth="1"/>
    <col min="11" max="11" width="15.85546875" bestFit="1" customWidth="1"/>
    <col min="12" max="14" width="14.5703125" bestFit="1" customWidth="1"/>
    <col min="15" max="15" width="17.140625" bestFit="1" customWidth="1"/>
  </cols>
  <sheetData>
    <row r="1" spans="1:15" s="4" customFormat="1" ht="28.5" customHeight="1" thickBot="1" x14ac:dyDescent="0.35">
      <c r="A1" s="69" t="s">
        <v>26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</row>
    <row r="2" spans="1:15" ht="45.75" thickBot="1" x14ac:dyDescent="0.3">
      <c r="A2" s="70" t="s">
        <v>27</v>
      </c>
      <c r="B2" s="73" t="s">
        <v>18</v>
      </c>
      <c r="C2" s="2" t="s">
        <v>16</v>
      </c>
      <c r="D2" s="5" t="s">
        <v>0</v>
      </c>
      <c r="E2" s="6" t="s">
        <v>1</v>
      </c>
      <c r="F2" s="6" t="s">
        <v>2</v>
      </c>
      <c r="G2" s="6" t="s">
        <v>3</v>
      </c>
      <c r="H2" s="6" t="s">
        <v>4</v>
      </c>
      <c r="I2" s="6" t="s">
        <v>5</v>
      </c>
      <c r="J2" s="6" t="s">
        <v>6</v>
      </c>
      <c r="K2" s="6" t="s">
        <v>7</v>
      </c>
      <c r="L2" s="6" t="s">
        <v>8</v>
      </c>
      <c r="M2" s="6" t="s">
        <v>9</v>
      </c>
      <c r="N2" s="7" t="s">
        <v>10</v>
      </c>
      <c r="O2" s="8" t="s">
        <v>11</v>
      </c>
    </row>
    <row r="3" spans="1:15" ht="16.5" thickBot="1" x14ac:dyDescent="0.3">
      <c r="A3" s="71"/>
      <c r="B3" s="74"/>
      <c r="C3" s="9" t="s">
        <v>13</v>
      </c>
      <c r="D3" s="10">
        <v>8</v>
      </c>
      <c r="E3" s="11">
        <v>19</v>
      </c>
      <c r="F3" s="11">
        <v>20.450000000000003</v>
      </c>
      <c r="G3" s="11">
        <v>3.0999999999999996</v>
      </c>
      <c r="H3" s="11">
        <v>276</v>
      </c>
      <c r="I3" s="11">
        <v>295</v>
      </c>
      <c r="J3" s="11">
        <v>13</v>
      </c>
      <c r="K3" s="11">
        <v>141.18</v>
      </c>
      <c r="L3" s="11">
        <v>0</v>
      </c>
      <c r="M3" s="11">
        <v>0</v>
      </c>
      <c r="N3" s="12">
        <v>0</v>
      </c>
      <c r="O3" s="13">
        <f>IF(SUM(D3:N3)&lt;&gt;0,SUM(D3:N3),"")</f>
        <v>775.73</v>
      </c>
    </row>
    <row r="4" spans="1:15" ht="16.5" thickBot="1" x14ac:dyDescent="0.3">
      <c r="A4" s="71"/>
      <c r="B4" s="3"/>
      <c r="C4" s="14" t="s">
        <v>14</v>
      </c>
      <c r="D4" s="15">
        <v>1.2</v>
      </c>
      <c r="E4" s="16">
        <v>2</v>
      </c>
      <c r="F4" s="16">
        <v>3.0500000000000003</v>
      </c>
      <c r="G4" s="16">
        <v>0</v>
      </c>
      <c r="H4" s="16">
        <v>26</v>
      </c>
      <c r="I4" s="16">
        <v>50.75</v>
      </c>
      <c r="J4" s="16">
        <v>1.25</v>
      </c>
      <c r="K4" s="16">
        <v>21.75</v>
      </c>
      <c r="L4" s="16">
        <v>13</v>
      </c>
      <c r="M4" s="16">
        <v>1.3030803447847958</v>
      </c>
      <c r="N4" s="17">
        <v>8</v>
      </c>
      <c r="O4" s="18">
        <f>IF(SUM(D4:N4)&lt;&gt;0,SUM(D4:N4),"")</f>
        <v>128.3030803447848</v>
      </c>
    </row>
    <row r="5" spans="1:15" ht="16.5" thickBot="1" x14ac:dyDescent="0.3">
      <c r="A5" s="71"/>
      <c r="B5" s="75" t="s">
        <v>19</v>
      </c>
      <c r="C5" s="3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 ht="16.5" thickBot="1" x14ac:dyDescent="0.3">
      <c r="A6" s="71"/>
      <c r="B6" s="76"/>
      <c r="C6" s="20" t="s">
        <v>28</v>
      </c>
      <c r="D6" s="21">
        <v>1256459.1026260015</v>
      </c>
      <c r="E6" s="22">
        <v>3801735.4404483852</v>
      </c>
      <c r="F6" s="22">
        <v>3598219.8585951738</v>
      </c>
      <c r="G6" s="22">
        <v>506999.92133648472</v>
      </c>
      <c r="H6" s="22">
        <v>39913644.515715763</v>
      </c>
      <c r="I6" s="22">
        <v>47739435.619721338</v>
      </c>
      <c r="J6" s="22">
        <v>2267294.6965529812</v>
      </c>
      <c r="K6" s="22">
        <v>24941459.299409136</v>
      </c>
      <c r="L6" s="22">
        <v>0</v>
      </c>
      <c r="M6" s="22">
        <v>0</v>
      </c>
      <c r="N6" s="23">
        <v>0</v>
      </c>
      <c r="O6" s="24">
        <f t="shared" ref="O6:O17" si="0">IF(SUM(D6:N6)&lt;&gt;0,SUM(D6:N6),"")</f>
        <v>124025248.45440526</v>
      </c>
    </row>
    <row r="7" spans="1:15" ht="15.75" x14ac:dyDescent="0.25">
      <c r="A7" s="71"/>
      <c r="B7" s="76"/>
      <c r="C7" s="9" t="s">
        <v>12</v>
      </c>
      <c r="D7" s="25">
        <f>SUM(D8:D16)</f>
        <v>199897.41021458848</v>
      </c>
      <c r="E7" s="26">
        <f t="shared" ref="E7:N7" si="1">SUM(E8:E16)</f>
        <v>309146.93634780741</v>
      </c>
      <c r="F7" s="26">
        <f t="shared" si="1"/>
        <v>581465.27545020089</v>
      </c>
      <c r="G7" s="26">
        <f t="shared" si="1"/>
        <v>8861.2469999999994</v>
      </c>
      <c r="H7" s="26">
        <f t="shared" si="1"/>
        <v>5078021.526769002</v>
      </c>
      <c r="I7" s="26">
        <f t="shared" si="1"/>
        <v>9420572.8690957688</v>
      </c>
      <c r="J7" s="26">
        <f t="shared" si="1"/>
        <v>172073.21370089447</v>
      </c>
      <c r="K7" s="26">
        <f t="shared" si="1"/>
        <v>4310613.7116121259</v>
      </c>
      <c r="L7" s="26">
        <f t="shared" si="1"/>
        <v>2419495.8993607019</v>
      </c>
      <c r="M7" s="26">
        <f t="shared" si="1"/>
        <v>1322477.2087340192</v>
      </c>
      <c r="N7" s="27">
        <f t="shared" si="1"/>
        <v>5591427.017327372</v>
      </c>
      <c r="O7" s="28">
        <f t="shared" si="0"/>
        <v>29414052.315612484</v>
      </c>
    </row>
    <row r="8" spans="1:15" x14ac:dyDescent="0.25">
      <c r="A8" s="71"/>
      <c r="B8" s="76"/>
      <c r="C8" s="48" t="s">
        <v>20</v>
      </c>
      <c r="D8" s="49">
        <v>169165.90281442995</v>
      </c>
      <c r="E8" s="50">
        <v>226082.86102619325</v>
      </c>
      <c r="F8" s="50">
        <v>435420.16029920307</v>
      </c>
      <c r="G8" s="50">
        <v>0</v>
      </c>
      <c r="H8" s="50">
        <v>4105759.7389868945</v>
      </c>
      <c r="I8" s="50">
        <v>6232541.309939811</v>
      </c>
      <c r="J8" s="50">
        <v>150691.92257933933</v>
      </c>
      <c r="K8" s="50">
        <v>3318392.5415272941</v>
      </c>
      <c r="L8" s="50">
        <v>1854449.7481783738</v>
      </c>
      <c r="M8" s="50">
        <v>132193.09418525273</v>
      </c>
      <c r="N8" s="51">
        <v>1124332.7709734114</v>
      </c>
      <c r="O8" s="33">
        <f t="shared" si="0"/>
        <v>17749030.050510202</v>
      </c>
    </row>
    <row r="9" spans="1:15" x14ac:dyDescent="0.25">
      <c r="A9" s="71"/>
      <c r="B9" s="76"/>
      <c r="C9" s="48" t="s">
        <v>21</v>
      </c>
      <c r="D9" s="52">
        <v>3118.9034001585301</v>
      </c>
      <c r="E9" s="53">
        <v>4208.8503216141644</v>
      </c>
      <c r="F9" s="53">
        <v>8066.3130081407353</v>
      </c>
      <c r="G9" s="53">
        <v>0</v>
      </c>
      <c r="H9" s="53">
        <v>78515.226844607794</v>
      </c>
      <c r="I9" s="53">
        <v>118715.24635337954</v>
      </c>
      <c r="J9" s="53">
        <v>2792.6161215551574</v>
      </c>
      <c r="K9" s="53">
        <v>63909.357784831547</v>
      </c>
      <c r="L9" s="53">
        <v>35384.3411823282</v>
      </c>
      <c r="M9" s="53">
        <v>2535.514320156497</v>
      </c>
      <c r="N9" s="54">
        <v>21228.070147064795</v>
      </c>
      <c r="O9" s="55">
        <f t="shared" si="0"/>
        <v>338474.43948383693</v>
      </c>
    </row>
    <row r="10" spans="1:15" x14ac:dyDescent="0.25">
      <c r="A10" s="71"/>
      <c r="B10" s="76"/>
      <c r="C10" s="29" t="s">
        <v>29</v>
      </c>
      <c r="D10" s="30">
        <v>7360</v>
      </c>
      <c r="E10" s="31">
        <v>23100</v>
      </c>
      <c r="F10" s="31">
        <v>18800</v>
      </c>
      <c r="G10" s="31">
        <v>2479.9999999999995</v>
      </c>
      <c r="H10" s="31">
        <v>241600</v>
      </c>
      <c r="I10" s="31">
        <v>276600</v>
      </c>
      <c r="J10" s="31">
        <v>11400</v>
      </c>
      <c r="K10" s="31">
        <v>130344</v>
      </c>
      <c r="L10" s="31">
        <v>10400</v>
      </c>
      <c r="M10" s="31">
        <v>1042.4642758278367</v>
      </c>
      <c r="N10" s="32">
        <v>6400</v>
      </c>
      <c r="O10" s="33">
        <f t="shared" si="0"/>
        <v>729526.46427582786</v>
      </c>
    </row>
    <row r="11" spans="1:15" x14ac:dyDescent="0.25">
      <c r="A11" s="71"/>
      <c r="B11" s="76"/>
      <c r="C11" s="29" t="s">
        <v>22</v>
      </c>
      <c r="D11" s="30">
        <v>7360</v>
      </c>
      <c r="E11" s="31">
        <v>14000</v>
      </c>
      <c r="F11" s="31">
        <v>18800</v>
      </c>
      <c r="G11" s="31">
        <v>2479.9999999999995</v>
      </c>
      <c r="H11" s="31">
        <v>153600</v>
      </c>
      <c r="I11" s="31">
        <v>259000</v>
      </c>
      <c r="J11" s="31">
        <v>1000</v>
      </c>
      <c r="K11" s="31">
        <v>69832</v>
      </c>
      <c r="L11" s="31">
        <v>10400</v>
      </c>
      <c r="M11" s="31">
        <v>57409.754833854604</v>
      </c>
      <c r="N11" s="32">
        <v>6400</v>
      </c>
      <c r="O11" s="33">
        <f t="shared" si="0"/>
        <v>600281.75483385462</v>
      </c>
    </row>
    <row r="12" spans="1:15" x14ac:dyDescent="0.25">
      <c r="A12" s="71"/>
      <c r="B12" s="76"/>
      <c r="C12" s="29" t="s">
        <v>30</v>
      </c>
      <c r="D12" s="30">
        <v>5094.5</v>
      </c>
      <c r="E12" s="31">
        <v>6921.875</v>
      </c>
      <c r="F12" s="31">
        <v>55351.875</v>
      </c>
      <c r="G12" s="31">
        <v>1273.625</v>
      </c>
      <c r="H12" s="31">
        <v>281103.5209375</v>
      </c>
      <c r="I12" s="31">
        <v>2085574.3378025782</v>
      </c>
      <c r="J12" s="31">
        <v>5129.1499999999996</v>
      </c>
      <c r="K12" s="31">
        <v>648207.06249999977</v>
      </c>
      <c r="L12" s="31">
        <v>492182.75</v>
      </c>
      <c r="M12" s="31">
        <v>1128191.8641570811</v>
      </c>
      <c r="N12" s="32">
        <v>4426285.2162068961</v>
      </c>
      <c r="O12" s="33">
        <f t="shared" si="0"/>
        <v>9135315.7766040564</v>
      </c>
    </row>
    <row r="13" spans="1:15" x14ac:dyDescent="0.25">
      <c r="A13" s="71"/>
      <c r="B13" s="76"/>
      <c r="C13" s="29" t="s">
        <v>31</v>
      </c>
      <c r="D13" s="30">
        <v>0</v>
      </c>
      <c r="E13" s="31">
        <v>0</v>
      </c>
      <c r="F13" s="31">
        <v>2517.8571428571427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31">
        <v>0</v>
      </c>
      <c r="M13" s="31">
        <v>0</v>
      </c>
      <c r="N13" s="32">
        <v>0</v>
      </c>
      <c r="O13" s="33">
        <f t="shared" si="0"/>
        <v>2517.8571428571427</v>
      </c>
    </row>
    <row r="14" spans="1:15" x14ac:dyDescent="0.25">
      <c r="A14" s="71"/>
      <c r="B14" s="76"/>
      <c r="C14" s="29" t="s">
        <v>23</v>
      </c>
      <c r="D14" s="30">
        <v>7798.1040000000003</v>
      </c>
      <c r="E14" s="31">
        <v>14833.35</v>
      </c>
      <c r="F14" s="31">
        <v>19919.070000000003</v>
      </c>
      <c r="G14" s="31">
        <v>2627.6219999999998</v>
      </c>
      <c r="H14" s="31">
        <v>162743.04000000001</v>
      </c>
      <c r="I14" s="31">
        <v>274416.97500000003</v>
      </c>
      <c r="J14" s="31">
        <v>1059.5250000000001</v>
      </c>
      <c r="K14" s="31">
        <v>73988.749799999991</v>
      </c>
      <c r="L14" s="31">
        <v>11019.06</v>
      </c>
      <c r="M14" s="31">
        <v>1104.5169618464886</v>
      </c>
      <c r="N14" s="32">
        <v>6780.96</v>
      </c>
      <c r="O14" s="33">
        <f t="shared" si="0"/>
        <v>576290.97276184661</v>
      </c>
    </row>
    <row r="15" spans="1:15" x14ac:dyDescent="0.25">
      <c r="A15" s="71"/>
      <c r="B15" s="76"/>
      <c r="C15" s="29" t="s">
        <v>24</v>
      </c>
      <c r="D15" s="30">
        <v>0</v>
      </c>
      <c r="E15" s="31">
        <v>0</v>
      </c>
      <c r="F15" s="31">
        <v>7589.9999999999991</v>
      </c>
      <c r="G15" s="31">
        <v>0</v>
      </c>
      <c r="H15" s="31">
        <v>29700</v>
      </c>
      <c r="I15" s="31">
        <v>91080</v>
      </c>
      <c r="J15" s="31">
        <v>0</v>
      </c>
      <c r="K15" s="31">
        <v>5940</v>
      </c>
      <c r="L15" s="31">
        <v>660</v>
      </c>
      <c r="M15" s="31">
        <v>0</v>
      </c>
      <c r="N15" s="32">
        <v>0</v>
      </c>
      <c r="O15" s="33">
        <f t="shared" si="0"/>
        <v>134970</v>
      </c>
    </row>
    <row r="16" spans="1:15" ht="15.75" thickBot="1" x14ac:dyDescent="0.3">
      <c r="A16" s="71"/>
      <c r="B16" s="77"/>
      <c r="C16" s="34" t="s">
        <v>25</v>
      </c>
      <c r="D16" s="35">
        <v>0</v>
      </c>
      <c r="E16" s="36">
        <v>20000</v>
      </c>
      <c r="F16" s="36">
        <v>15000</v>
      </c>
      <c r="G16" s="36">
        <v>0</v>
      </c>
      <c r="H16" s="36">
        <v>25000</v>
      </c>
      <c r="I16" s="36">
        <v>82645</v>
      </c>
      <c r="J16" s="36">
        <v>0</v>
      </c>
      <c r="K16" s="36">
        <v>0</v>
      </c>
      <c r="L16" s="36">
        <v>5000</v>
      </c>
      <c r="M16" s="36">
        <v>0</v>
      </c>
      <c r="N16" s="37">
        <v>0</v>
      </c>
      <c r="O16" s="38">
        <f t="shared" si="0"/>
        <v>147645</v>
      </c>
    </row>
    <row r="17" spans="1:15" ht="16.5" thickBot="1" x14ac:dyDescent="0.3">
      <c r="A17" s="72"/>
      <c r="B17" s="1"/>
      <c r="C17" s="39" t="s">
        <v>15</v>
      </c>
      <c r="D17" s="40">
        <f t="shared" ref="D17:N17" si="2">IF(D$2&lt;&gt;"",SUM(D6:D7),"")</f>
        <v>1456356.51284059</v>
      </c>
      <c r="E17" s="41">
        <f t="shared" si="2"/>
        <v>4110882.3767961925</v>
      </c>
      <c r="F17" s="41">
        <f t="shared" si="2"/>
        <v>4179685.1340453746</v>
      </c>
      <c r="G17" s="41">
        <f t="shared" si="2"/>
        <v>515861.1683364847</v>
      </c>
      <c r="H17" s="41">
        <f t="shared" si="2"/>
        <v>44991666.042484768</v>
      </c>
      <c r="I17" s="41">
        <f t="shared" si="2"/>
        <v>57160008.488817111</v>
      </c>
      <c r="J17" s="41">
        <f t="shared" si="2"/>
        <v>2439367.9102538754</v>
      </c>
      <c r="K17" s="41">
        <f t="shared" si="2"/>
        <v>29252073.011021264</v>
      </c>
      <c r="L17" s="41">
        <f t="shared" si="2"/>
        <v>2419495.8993607019</v>
      </c>
      <c r="M17" s="41">
        <f t="shared" si="2"/>
        <v>1322477.2087340192</v>
      </c>
      <c r="N17" s="42">
        <f t="shared" si="2"/>
        <v>5591427.017327372</v>
      </c>
      <c r="O17" s="43">
        <f t="shared" si="0"/>
        <v>153439300.77001774</v>
      </c>
    </row>
  </sheetData>
  <mergeCells count="4">
    <mergeCell ref="A1:O1"/>
    <mergeCell ref="A2:A17"/>
    <mergeCell ref="B2:B3"/>
    <mergeCell ref="B5:B16"/>
  </mergeCells>
  <conditionalFormatting sqref="D2:O4 D6:O17">
    <cfRule type="expression" dxfId="0" priority="1">
      <formula>D2=""</formula>
    </cfRule>
  </conditionalFormatting>
  <pageMargins left="0.7" right="0.7" top="0.75" bottom="0.75" header="0.3" footer="0.3"/>
  <pageSetup paperSize="5"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1"/>
  <sheetViews>
    <sheetView showGridLines="0" tabSelected="1" workbookViewId="0">
      <selection activeCell="A11" sqref="A11:A15"/>
    </sheetView>
  </sheetViews>
  <sheetFormatPr defaultColWidth="9.140625" defaultRowHeight="15" x14ac:dyDescent="0.25"/>
  <cols>
    <col min="1" max="1" width="44.7109375" style="45" customWidth="1"/>
    <col min="2" max="2" width="42.7109375" style="59" customWidth="1"/>
    <col min="3" max="3" width="19.5703125" style="66" bestFit="1" customWidth="1"/>
    <col min="4" max="4" width="14.85546875" style="66" bestFit="1" customWidth="1"/>
    <col min="5" max="5" width="25.42578125" style="45" customWidth="1"/>
    <col min="6" max="6" width="20.140625" style="45" customWidth="1"/>
    <col min="7" max="7" width="21.5703125" style="45" customWidth="1"/>
    <col min="8" max="16384" width="9.140625" style="45"/>
  </cols>
  <sheetData>
    <row r="2" spans="1:7" ht="21" x14ac:dyDescent="0.25">
      <c r="A2" s="78" t="s">
        <v>40</v>
      </c>
      <c r="B2" s="78"/>
      <c r="C2" s="78"/>
      <c r="D2" s="78"/>
      <c r="E2" s="44"/>
      <c r="F2" s="44"/>
    </row>
    <row r="3" spans="1:7" ht="15" customHeight="1" x14ac:dyDescent="0.25">
      <c r="A3" s="80" t="s">
        <v>32</v>
      </c>
      <c r="B3" s="80"/>
      <c r="C3" s="80"/>
      <c r="D3" s="80"/>
      <c r="E3" s="46"/>
      <c r="F3" s="46"/>
      <c r="G3" s="46"/>
    </row>
    <row r="4" spans="1:7" x14ac:dyDescent="0.25">
      <c r="C4" s="60"/>
      <c r="D4" s="60"/>
    </row>
    <row r="5" spans="1:7" x14ac:dyDescent="0.25">
      <c r="A5" s="81" t="s">
        <v>42</v>
      </c>
      <c r="B5" s="56" t="s">
        <v>16</v>
      </c>
      <c r="C5" s="61" t="s">
        <v>33</v>
      </c>
      <c r="D5" s="61" t="s">
        <v>34</v>
      </c>
    </row>
    <row r="6" spans="1:7" ht="30" customHeight="1" x14ac:dyDescent="0.25">
      <c r="A6" s="81"/>
      <c r="B6" s="57" t="s">
        <v>0</v>
      </c>
      <c r="C6" s="62" t="s">
        <v>17</v>
      </c>
      <c r="D6" s="63">
        <v>24987</v>
      </c>
      <c r="F6" s="47"/>
    </row>
    <row r="7" spans="1:7" ht="30" customHeight="1" x14ac:dyDescent="0.25">
      <c r="A7" s="81"/>
      <c r="B7" s="58" t="s">
        <v>2</v>
      </c>
      <c r="C7" s="64" t="s">
        <v>17</v>
      </c>
      <c r="D7" s="65">
        <v>28434</v>
      </c>
    </row>
    <row r="8" spans="1:7" ht="30" customHeight="1" x14ac:dyDescent="0.25">
      <c r="A8" s="81"/>
      <c r="B8" s="57" t="s">
        <v>1</v>
      </c>
      <c r="C8" s="63">
        <v>14604</v>
      </c>
      <c r="D8" s="63">
        <v>16647</v>
      </c>
    </row>
    <row r="9" spans="1:7" ht="30" customHeight="1" x14ac:dyDescent="0.25">
      <c r="A9" s="81"/>
      <c r="B9" s="58" t="s">
        <v>45</v>
      </c>
      <c r="C9" s="64" t="s">
        <v>17</v>
      </c>
      <c r="D9" s="65">
        <v>2858</v>
      </c>
    </row>
    <row r="11" spans="1:7" x14ac:dyDescent="0.25">
      <c r="A11" s="79" t="s">
        <v>41</v>
      </c>
      <c r="B11" s="56" t="s">
        <v>16</v>
      </c>
      <c r="C11" s="61" t="s">
        <v>33</v>
      </c>
      <c r="D11" s="61" t="s">
        <v>34</v>
      </c>
    </row>
    <row r="12" spans="1:7" ht="30" customHeight="1" x14ac:dyDescent="0.25">
      <c r="A12" s="79"/>
      <c r="B12" s="58" t="s">
        <v>46</v>
      </c>
      <c r="C12" s="65">
        <v>16434</v>
      </c>
      <c r="D12" s="65">
        <v>19701</v>
      </c>
    </row>
    <row r="13" spans="1:7" ht="30" customHeight="1" x14ac:dyDescent="0.25">
      <c r="A13" s="79"/>
      <c r="B13" s="57" t="s">
        <v>47</v>
      </c>
      <c r="C13" s="63">
        <v>26304</v>
      </c>
      <c r="D13" s="63">
        <v>35413</v>
      </c>
    </row>
    <row r="14" spans="1:7" ht="30" customHeight="1" x14ac:dyDescent="0.25">
      <c r="A14" s="79"/>
      <c r="B14" s="58" t="s">
        <v>48</v>
      </c>
      <c r="C14" s="65">
        <v>24164</v>
      </c>
      <c r="D14" s="65">
        <v>32560</v>
      </c>
    </row>
    <row r="15" spans="1:7" ht="30" customHeight="1" x14ac:dyDescent="0.25">
      <c r="A15" s="79"/>
      <c r="B15" s="57" t="s">
        <v>35</v>
      </c>
      <c r="C15" s="63">
        <v>13236</v>
      </c>
      <c r="D15" s="63" t="s">
        <v>17</v>
      </c>
    </row>
    <row r="17" spans="1:4" ht="23.25" customHeight="1" x14ac:dyDescent="0.25">
      <c r="A17" s="79" t="s">
        <v>36</v>
      </c>
      <c r="B17" s="56" t="s">
        <v>16</v>
      </c>
      <c r="C17" s="61" t="s">
        <v>37</v>
      </c>
      <c r="D17" s="61" t="s">
        <v>38</v>
      </c>
    </row>
    <row r="18" spans="1:4" ht="30" customHeight="1" x14ac:dyDescent="0.25">
      <c r="A18" s="79"/>
      <c r="B18" s="57" t="s">
        <v>39</v>
      </c>
      <c r="C18" s="62" t="s">
        <v>43</v>
      </c>
      <c r="D18" s="63">
        <v>1603</v>
      </c>
    </row>
    <row r="19" spans="1:4" ht="30" customHeight="1" x14ac:dyDescent="0.25">
      <c r="A19" s="79"/>
      <c r="B19" s="58" t="s">
        <v>50</v>
      </c>
      <c r="C19" s="64" t="s">
        <v>44</v>
      </c>
      <c r="D19" s="65">
        <v>169437</v>
      </c>
    </row>
    <row r="20" spans="1:4" ht="30" customHeight="1" x14ac:dyDescent="0.25">
      <c r="A20" s="79"/>
      <c r="B20" s="57" t="s">
        <v>49</v>
      </c>
      <c r="C20" s="62" t="s">
        <v>51</v>
      </c>
      <c r="D20" s="67">
        <v>29.07</v>
      </c>
    </row>
    <row r="21" spans="1:4" x14ac:dyDescent="0.25">
      <c r="B21" s="68"/>
    </row>
  </sheetData>
  <mergeCells count="5">
    <mergeCell ref="A2:D2"/>
    <mergeCell ref="A11:A15"/>
    <mergeCell ref="A17:A20"/>
    <mergeCell ref="A3:D3"/>
    <mergeCell ref="A5:A9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FY22 Detail</vt:lpstr>
      <vt:lpstr>FY22 Rollup</vt:lpstr>
      <vt:lpstr>'FY22 Detail'!Print_Area</vt:lpstr>
      <vt:lpstr>'FY22 Rollup'!Print_Area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Reed, Karen C Ms CIV US USA</dc:creator>
  <cp:lastModifiedBy>Reed, Karen C Ms CIV US USA</cp:lastModifiedBy>
  <cp:lastPrinted>2021-07-27T14:57:35Z</cp:lastPrinted>
  <dcterms:created xsi:type="dcterms:W3CDTF">2021-07-02T16:30:16Z</dcterms:created>
  <dcterms:modified xsi:type="dcterms:W3CDTF">2021-07-27T20:28:46Z</dcterms:modified>
</cp:coreProperties>
</file>