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armyeitaas.sharepoint-mil.us/sites/ASA-FMC-CE/DASACE Share/CER/_Admin/_CRB Calendars/External CRB Timeline Planner/"/>
    </mc:Choice>
  </mc:AlternateContent>
  <xr:revisionPtr revIDLastSave="2" documentId="13_ncr:1_{DCA567C7-F8F2-4819-BC7E-7FDDE896C60C}" xr6:coauthVersionLast="47" xr6:coauthVersionMax="47" xr10:uidLastSave="{A03CDCC1-F405-4FC8-B039-922D55E08E62}"/>
  <bookViews>
    <workbookView xWindow="-120" yWindow="-120" windowWidth="29040" windowHeight="15720" xr2:uid="{00000000-000D-0000-FFFF-FFFF00000000}"/>
  </bookViews>
  <sheets>
    <sheet name="Planner" sheetId="1" r:id="rId1"/>
    <sheet name="Hidden" sheetId="2" state="veryHidden" r:id="rId2"/>
    <sheet name="Notes" sheetId="4" r:id="rId3"/>
  </sheets>
  <definedNames>
    <definedName name="col_num">MATCH(Pathway,tb_pathway_event[#Headers],0)</definedName>
    <definedName name="col_tot">INDEX(tb_pathway_event[#All],,col_num)</definedName>
    <definedName name="FY_List">Hidden!$C$55:$C$434</definedName>
    <definedName name="lt_event">INDEX(tb_pathway_event[],1,col_num) : INDEX(tb_pathway_event[#All],COUNTA(col_tot),col_num)</definedName>
    <definedName name="lt_pathways">tb_pathway_event[#Headers]</definedName>
    <definedName name="METADATA">Planner!$D$9:$F$31</definedName>
    <definedName name="Pathway">Planner!$F$11</definedName>
    <definedName name="talbe_ex">tb_pathway_event[#All]</definedName>
    <definedName name="timeline_ref">Hidden!$J$3:$AA$3</definedName>
    <definedName name="Timelines">Hidden!$J$3:$AA$35</definedName>
    <definedName name="xyz1">Planner!$Y$902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1" l="1"/>
  <c r="G17" i="1" s="1"/>
  <c r="D14" i="1"/>
  <c r="Q8" i="1"/>
  <c r="Q9" i="1"/>
  <c r="G12" i="1"/>
  <c r="AL4" i="2"/>
  <c r="AL5" i="2"/>
  <c r="AL3" i="2"/>
  <c r="D12" i="1"/>
  <c r="D2" i="1"/>
  <c r="D71" i="1"/>
  <c r="D69" i="1" s="1"/>
  <c r="C37" i="1" s="1"/>
  <c r="AG4" i="2"/>
  <c r="F8" i="1" l="1"/>
  <c r="D72" i="1"/>
  <c r="D42" i="1" l="1"/>
  <c r="D41" i="1"/>
  <c r="C432" i="2"/>
  <c r="C433" i="2" s="1"/>
  <c r="C434" i="2" s="1"/>
  <c r="C426" i="2"/>
  <c r="C427" i="2" s="1"/>
  <c r="C428" i="2" s="1"/>
  <c r="C429" i="2" s="1"/>
  <c r="C430" i="2" s="1"/>
  <c r="C431" i="2" s="1"/>
  <c r="C421" i="2"/>
  <c r="C422" i="2" s="1"/>
  <c r="C423" i="2" s="1"/>
  <c r="C424" i="2" s="1"/>
  <c r="C425" i="2" s="1"/>
  <c r="C418" i="2"/>
  <c r="C419" i="2" s="1"/>
  <c r="C420" i="2" s="1"/>
  <c r="C414" i="2"/>
  <c r="C415" i="2" s="1"/>
  <c r="C416" i="2" s="1"/>
  <c r="C417" i="2" s="1"/>
  <c r="C409" i="2"/>
  <c r="C410" i="2" s="1"/>
  <c r="C411" i="2" s="1"/>
  <c r="C412" i="2" s="1"/>
  <c r="C413" i="2" s="1"/>
  <c r="C323" i="2"/>
  <c r="C324" i="2" s="1"/>
  <c r="C325" i="2" s="1"/>
  <c r="C326" i="2" s="1"/>
  <c r="C327" i="2" s="1"/>
  <c r="C328" i="2" s="1"/>
  <c r="C329" i="2" s="1"/>
  <c r="C330" i="2" s="1"/>
  <c r="C331" i="2" s="1"/>
  <c r="C332" i="2" s="1"/>
  <c r="C333" i="2" s="1"/>
  <c r="C334" i="2" s="1"/>
  <c r="C335" i="2" s="1"/>
  <c r="C336" i="2" s="1"/>
  <c r="C337" i="2" s="1"/>
  <c r="C338" i="2" s="1"/>
  <c r="C339" i="2" s="1"/>
  <c r="C340" i="2" s="1"/>
  <c r="C341" i="2" s="1"/>
  <c r="C342" i="2" s="1"/>
  <c r="C343" i="2" s="1"/>
  <c r="C344" i="2" s="1"/>
  <c r="C345" i="2" s="1"/>
  <c r="C346" i="2" s="1"/>
  <c r="C347" i="2" s="1"/>
  <c r="C348" i="2" s="1"/>
  <c r="C349" i="2" s="1"/>
  <c r="C350" i="2" s="1"/>
  <c r="C351" i="2" s="1"/>
  <c r="C352" i="2" s="1"/>
  <c r="C353" i="2" s="1"/>
  <c r="C354" i="2" s="1"/>
  <c r="C355" i="2" s="1"/>
  <c r="C356" i="2" s="1"/>
  <c r="C357" i="2" s="1"/>
  <c r="C358" i="2" s="1"/>
  <c r="C359" i="2" s="1"/>
  <c r="C360" i="2" s="1"/>
  <c r="C361" i="2" s="1"/>
  <c r="C362" i="2" s="1"/>
  <c r="C363" i="2" s="1"/>
  <c r="C364" i="2" s="1"/>
  <c r="C365" i="2" s="1"/>
  <c r="C366" i="2" s="1"/>
  <c r="C367" i="2" s="1"/>
  <c r="C368" i="2" s="1"/>
  <c r="C369" i="2" s="1"/>
  <c r="C370" i="2" s="1"/>
  <c r="C371" i="2" s="1"/>
  <c r="C372" i="2" s="1"/>
  <c r="C373" i="2" s="1"/>
  <c r="C374" i="2" s="1"/>
  <c r="C375" i="2" s="1"/>
  <c r="C376" i="2" s="1"/>
  <c r="C377" i="2" s="1"/>
  <c r="C378" i="2" s="1"/>
  <c r="C379" i="2" s="1"/>
  <c r="C380" i="2" s="1"/>
  <c r="C381" i="2" s="1"/>
  <c r="C382" i="2" s="1"/>
  <c r="C383" i="2" s="1"/>
  <c r="C384" i="2" s="1"/>
  <c r="C385" i="2" s="1"/>
  <c r="C386" i="2" s="1"/>
  <c r="C387" i="2" s="1"/>
  <c r="C388" i="2" s="1"/>
  <c r="C389" i="2" s="1"/>
  <c r="C390" i="2" s="1"/>
  <c r="C391" i="2" s="1"/>
  <c r="C392" i="2" s="1"/>
  <c r="C393" i="2" s="1"/>
  <c r="C394" i="2" s="1"/>
  <c r="C395" i="2" s="1"/>
  <c r="C396" i="2" s="1"/>
  <c r="C397" i="2" s="1"/>
  <c r="C398" i="2" s="1"/>
  <c r="C399" i="2" s="1"/>
  <c r="C400" i="2" s="1"/>
  <c r="C401" i="2" s="1"/>
  <c r="C402" i="2" s="1"/>
  <c r="C403" i="2" s="1"/>
  <c r="C404" i="2" s="1"/>
  <c r="C405" i="2" s="1"/>
  <c r="C406" i="2" s="1"/>
  <c r="C407" i="2" s="1"/>
  <c r="C408" i="2" s="1"/>
  <c r="C56" i="2"/>
  <c r="C57" i="2" s="1"/>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 r="C89" i="2" s="1"/>
  <c r="C90" i="2" s="1"/>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C118" i="2" s="1"/>
  <c r="C119" i="2" s="1"/>
  <c r="C120" i="2" s="1"/>
  <c r="C121" i="2" s="1"/>
  <c r="C122" i="2" s="1"/>
  <c r="C123" i="2" s="1"/>
  <c r="C124" i="2" s="1"/>
  <c r="C125" i="2" s="1"/>
  <c r="C126" i="2" s="1"/>
  <c r="C127" i="2" s="1"/>
  <c r="C128" i="2" s="1"/>
  <c r="C129" i="2" s="1"/>
  <c r="C130"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176" i="2" s="1"/>
  <c r="C177" i="2" s="1"/>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263" i="2" s="1"/>
  <c r="C264" i="2" s="1"/>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C292" i="2" s="1"/>
  <c r="C293" i="2" s="1"/>
  <c r="C294" i="2" s="1"/>
  <c r="C295" i="2" s="1"/>
  <c r="C296" i="2" s="1"/>
  <c r="C297" i="2" s="1"/>
  <c r="C298" i="2" s="1"/>
  <c r="C299" i="2" s="1"/>
  <c r="C300" i="2" s="1"/>
  <c r="C301" i="2" s="1"/>
  <c r="C302" i="2" s="1"/>
  <c r="C303" i="2" s="1"/>
  <c r="C304" i="2" s="1"/>
  <c r="C305" i="2" s="1"/>
  <c r="C306" i="2" s="1"/>
  <c r="C307" i="2" s="1"/>
  <c r="C308" i="2" s="1"/>
  <c r="C309" i="2" s="1"/>
  <c r="C310" i="2" s="1"/>
  <c r="C311" i="2" s="1"/>
  <c r="C312" i="2" s="1"/>
  <c r="C313" i="2" s="1"/>
  <c r="C314" i="2" s="1"/>
  <c r="C315" i="2" s="1"/>
  <c r="C316" i="2" s="1"/>
  <c r="C317" i="2" s="1"/>
  <c r="C318" i="2" s="1"/>
  <c r="C319" i="2" s="1"/>
  <c r="C320" i="2" s="1"/>
  <c r="C321" i="2" s="1"/>
  <c r="C322" i="2" s="1"/>
  <c r="C55" i="2"/>
  <c r="X44" i="1"/>
  <c r="X46" i="1" s="1"/>
  <c r="X48" i="1" s="1"/>
  <c r="X43" i="1"/>
  <c r="X45" i="1" s="1"/>
  <c r="Y42" i="1"/>
  <c r="Y41" i="1"/>
  <c r="T41" i="2"/>
  <c r="T42" i="2"/>
  <c r="T43" i="2"/>
  <c r="T44" i="2"/>
  <c r="T45" i="2"/>
  <c r="T46" i="2"/>
  <c r="T47" i="2"/>
  <c r="T48" i="2"/>
  <c r="T49" i="2"/>
  <c r="T50" i="2"/>
  <c r="T51" i="2"/>
  <c r="T52" i="2"/>
  <c r="T53" i="2"/>
  <c r="T54" i="2"/>
  <c r="T55" i="2"/>
  <c r="T56" i="2"/>
  <c r="T57" i="2"/>
  <c r="T58" i="2"/>
  <c r="T59" i="2"/>
  <c r="T60" i="2"/>
  <c r="T61" i="2"/>
  <c r="T40" i="2"/>
  <c r="D40" i="1"/>
  <c r="Y44" i="1" l="1"/>
  <c r="Y43" i="1"/>
  <c r="Y45" i="1"/>
  <c r="X47" i="1"/>
  <c r="X50" i="1"/>
  <c r="Y48" i="1"/>
  <c r="Y46" i="1"/>
  <c r="X52" i="1" l="1"/>
  <c r="Y50" i="1"/>
  <c r="X49" i="1"/>
  <c r="Y47" i="1"/>
  <c r="AE12" i="2"/>
  <c r="AE5" i="2"/>
  <c r="AE2" i="2" s="1" a="1"/>
  <c r="AE2" i="2" s="1"/>
  <c r="AF2" i="2" s="1"/>
  <c r="AE11" i="2"/>
  <c r="AE10" i="2"/>
  <c r="AI16" i="2"/>
  <c r="AI15" i="2"/>
  <c r="AI14" i="2"/>
  <c r="AI13" i="2"/>
  <c r="AI11" i="2"/>
  <c r="AI12" i="2"/>
  <c r="AI10" i="2"/>
  <c r="AG5" i="2"/>
  <c r="AG6" i="2"/>
  <c r="AG7" i="2"/>
  <c r="AG3" i="2"/>
  <c r="AI4" i="2"/>
  <c r="AI5" i="2"/>
  <c r="AI6" i="2"/>
  <c r="AI7" i="2"/>
  <c r="AI8" i="2"/>
  <c r="AI9" i="2"/>
  <c r="AI3" i="2"/>
  <c r="X54" i="1" l="1"/>
  <c r="Y52" i="1"/>
  <c r="Y49" i="1"/>
  <c r="X51" i="1"/>
  <c r="AE9" i="2"/>
  <c r="AE8" i="2"/>
  <c r="X56" i="1" l="1"/>
  <c r="Y54" i="1"/>
  <c r="X53" i="1"/>
  <c r="Y51" i="1"/>
  <c r="AE14" i="2"/>
  <c r="AE13" i="2"/>
  <c r="AE15" i="2"/>
  <c r="AE6" i="2"/>
  <c r="AE7" i="2"/>
  <c r="AE16" i="2"/>
  <c r="Y53" i="1" l="1"/>
  <c r="X55" i="1"/>
  <c r="X58" i="1"/>
  <c r="Y56" i="1"/>
  <c r="AK2" i="2"/>
  <c r="AG2" i="2"/>
  <c r="X60" i="1" l="1"/>
  <c r="Y58" i="1"/>
  <c r="X57" i="1"/>
  <c r="Y55" i="1"/>
  <c r="AK3" i="2"/>
  <c r="C65" i="1" l="1"/>
  <c r="D49" i="1"/>
  <c r="D57" i="1"/>
  <c r="D61" i="1"/>
  <c r="D54" i="1"/>
  <c r="D63" i="1"/>
  <c r="Q63" i="1" s="1"/>
  <c r="D56" i="1"/>
  <c r="D50" i="1"/>
  <c r="D58" i="1"/>
  <c r="D46" i="1"/>
  <c r="D62" i="1"/>
  <c r="Q62" i="1" s="1"/>
  <c r="D48" i="1"/>
  <c r="D43" i="1"/>
  <c r="D51" i="1"/>
  <c r="D59" i="1"/>
  <c r="D53" i="1"/>
  <c r="D55" i="1"/>
  <c r="D44" i="1"/>
  <c r="D52" i="1"/>
  <c r="D60" i="1"/>
  <c r="D45" i="1"/>
  <c r="D47" i="1"/>
  <c r="D64" i="1"/>
  <c r="Q64" i="1" s="1"/>
  <c r="X62" i="1"/>
  <c r="Y60" i="1"/>
  <c r="Y57" i="1"/>
  <c r="X59" i="1"/>
  <c r="AK4" i="2"/>
  <c r="C41" i="1"/>
  <c r="R63" i="1" l="1"/>
  <c r="F63" i="1" s="1"/>
  <c r="E63" i="1"/>
  <c r="R62" i="1"/>
  <c r="E64" i="1"/>
  <c r="R64" i="1"/>
  <c r="X61" i="1"/>
  <c r="Y59" i="1"/>
  <c r="X64" i="1"/>
  <c r="Y62" i="1"/>
  <c r="C39" i="1"/>
  <c r="C38" i="1"/>
  <c r="F64" i="1" l="1"/>
  <c r="X66" i="1"/>
  <c r="Y64" i="1"/>
  <c r="Y61" i="1"/>
  <c r="X63" i="1"/>
  <c r="X65" i="1" l="1"/>
  <c r="Y63" i="1"/>
  <c r="X68" i="1"/>
  <c r="Y66" i="1"/>
  <c r="X70" i="1" l="1"/>
  <c r="Y68" i="1"/>
  <c r="Y65" i="1"/>
  <c r="X67" i="1"/>
  <c r="X69" i="1" l="1"/>
  <c r="Y67" i="1"/>
  <c r="X72" i="1"/>
  <c r="Y70" i="1"/>
  <c r="X74" i="1" l="1"/>
  <c r="Y72" i="1"/>
  <c r="Y69" i="1"/>
  <c r="X71" i="1"/>
  <c r="X73" i="1" l="1"/>
  <c r="Y71" i="1"/>
  <c r="X76" i="1"/>
  <c r="Y74" i="1"/>
  <c r="Y73" i="1" l="1"/>
  <c r="X75" i="1"/>
  <c r="X78" i="1"/>
  <c r="Y76" i="1"/>
  <c r="X80" i="1" l="1"/>
  <c r="Y78" i="1"/>
  <c r="X77" i="1"/>
  <c r="Y75" i="1"/>
  <c r="X82" i="1" l="1"/>
  <c r="Y80" i="1"/>
  <c r="Y77" i="1"/>
  <c r="X79" i="1"/>
  <c r="X84" i="1" l="1"/>
  <c r="Y82" i="1"/>
  <c r="X81" i="1"/>
  <c r="Y79" i="1"/>
  <c r="Y81" i="1" l="1"/>
  <c r="X83" i="1"/>
  <c r="X86" i="1"/>
  <c r="Y84" i="1"/>
  <c r="X88" i="1" l="1"/>
  <c r="Y86" i="1"/>
  <c r="X85" i="1"/>
  <c r="Y83" i="1"/>
  <c r="Y85" i="1" l="1"/>
  <c r="X87" i="1"/>
  <c r="X90" i="1"/>
  <c r="Y88" i="1"/>
  <c r="X92" i="1" l="1"/>
  <c r="Y90" i="1"/>
  <c r="X89" i="1"/>
  <c r="Y87" i="1"/>
  <c r="Y89" i="1" l="1"/>
  <c r="X91" i="1"/>
  <c r="X94" i="1"/>
  <c r="Y92" i="1"/>
  <c r="X96" i="1" l="1"/>
  <c r="Y94" i="1"/>
  <c r="Y91" i="1"/>
  <c r="X93" i="1"/>
  <c r="Y93" i="1" l="1"/>
  <c r="X95" i="1"/>
  <c r="X98" i="1"/>
  <c r="Y96" i="1"/>
  <c r="X100" i="1" l="1"/>
  <c r="Y98" i="1"/>
  <c r="X97" i="1"/>
  <c r="Y95" i="1"/>
  <c r="Y97" i="1" l="1"/>
  <c r="X99" i="1"/>
  <c r="X102" i="1"/>
  <c r="Y100" i="1"/>
  <c r="X104" i="1" l="1"/>
  <c r="Y102" i="1"/>
  <c r="X101" i="1"/>
  <c r="Y99" i="1"/>
  <c r="X106" i="1" l="1"/>
  <c r="Y104" i="1"/>
  <c r="Y101" i="1"/>
  <c r="X103" i="1"/>
  <c r="Y103" i="1" l="1"/>
  <c r="X105" i="1"/>
  <c r="X108" i="1"/>
  <c r="Y106" i="1"/>
  <c r="X110" i="1" l="1"/>
  <c r="Y108" i="1"/>
  <c r="Y105" i="1"/>
  <c r="X107" i="1"/>
  <c r="Y107" i="1" l="1"/>
  <c r="X109" i="1"/>
  <c r="X112" i="1"/>
  <c r="Y110" i="1"/>
  <c r="X114" i="1" l="1"/>
  <c r="Y112" i="1"/>
  <c r="Y109" i="1"/>
  <c r="X111" i="1"/>
  <c r="X113" i="1" l="1"/>
  <c r="Y111" i="1"/>
  <c r="X116" i="1"/>
  <c r="Y114" i="1"/>
  <c r="X118" i="1" l="1"/>
  <c r="Y116" i="1"/>
  <c r="Y113" i="1"/>
  <c r="X115" i="1"/>
  <c r="Y115" i="1" l="1"/>
  <c r="X117" i="1"/>
  <c r="X120" i="1"/>
  <c r="Y118" i="1"/>
  <c r="X122" i="1" l="1"/>
  <c r="Y120" i="1"/>
  <c r="Y117" i="1"/>
  <c r="X119" i="1"/>
  <c r="X121" i="1" l="1"/>
  <c r="Y119" i="1"/>
  <c r="X124" i="1"/>
  <c r="Y122" i="1"/>
  <c r="X126" i="1" l="1"/>
  <c r="Y124" i="1"/>
  <c r="Y121" i="1"/>
  <c r="X123" i="1"/>
  <c r="Y123" i="1" l="1"/>
  <c r="X125" i="1"/>
  <c r="X128" i="1"/>
  <c r="Y126" i="1"/>
  <c r="X130" i="1" l="1"/>
  <c r="Y128" i="1"/>
  <c r="X127" i="1"/>
  <c r="Y125" i="1"/>
  <c r="X129" i="1" l="1"/>
  <c r="Y127" i="1"/>
  <c r="X132" i="1"/>
  <c r="Y130" i="1"/>
  <c r="X134" i="1" l="1"/>
  <c r="Y132" i="1"/>
  <c r="X131" i="1"/>
  <c r="Y129" i="1"/>
  <c r="X133" i="1" l="1"/>
  <c r="Y131" i="1"/>
  <c r="X136" i="1"/>
  <c r="Y134" i="1"/>
  <c r="X138" i="1" l="1"/>
  <c r="Y136" i="1"/>
  <c r="X135" i="1"/>
  <c r="Y133" i="1"/>
  <c r="X137" i="1" l="1"/>
  <c r="Y135" i="1"/>
  <c r="X140" i="1"/>
  <c r="Y138" i="1"/>
  <c r="X142" i="1" l="1"/>
  <c r="Y140" i="1"/>
  <c r="X139" i="1"/>
  <c r="Y137" i="1"/>
  <c r="Y139" i="1" l="1"/>
  <c r="X141" i="1"/>
  <c r="X144" i="1"/>
  <c r="Y142" i="1"/>
  <c r="X146" i="1" l="1"/>
  <c r="Y144" i="1"/>
  <c r="X143" i="1"/>
  <c r="Y141" i="1"/>
  <c r="X145" i="1" l="1"/>
  <c r="Y143" i="1"/>
  <c r="X148" i="1"/>
  <c r="Y146" i="1"/>
  <c r="X150" i="1" l="1"/>
  <c r="Y148" i="1"/>
  <c r="X147" i="1"/>
  <c r="Y145" i="1"/>
  <c r="X149" i="1" l="1"/>
  <c r="Y147" i="1"/>
  <c r="X152" i="1"/>
  <c r="Y150" i="1"/>
  <c r="X154" i="1" l="1"/>
  <c r="Y152" i="1"/>
  <c r="X151" i="1"/>
  <c r="Y149" i="1"/>
  <c r="Y151" i="1" l="1"/>
  <c r="X153" i="1"/>
  <c r="X156" i="1"/>
  <c r="Y154" i="1"/>
  <c r="X158" i="1" l="1"/>
  <c r="Y156" i="1"/>
  <c r="X155" i="1"/>
  <c r="Y153" i="1"/>
  <c r="Y155" i="1" l="1"/>
  <c r="X157" i="1"/>
  <c r="X160" i="1"/>
  <c r="Y158" i="1"/>
  <c r="X162" i="1" l="1"/>
  <c r="Y160" i="1"/>
  <c r="X159" i="1"/>
  <c r="Y157" i="1"/>
  <c r="Y159" i="1" l="1"/>
  <c r="X161" i="1"/>
  <c r="X164" i="1"/>
  <c r="Y162" i="1"/>
  <c r="X166" i="1" l="1"/>
  <c r="Y164" i="1"/>
  <c r="X163" i="1"/>
  <c r="Y161" i="1"/>
  <c r="Y163" i="1" l="1"/>
  <c r="X165" i="1"/>
  <c r="X168" i="1"/>
  <c r="Y166" i="1"/>
  <c r="X170" i="1" l="1"/>
  <c r="Y168" i="1"/>
  <c r="X167" i="1"/>
  <c r="Y165" i="1"/>
  <c r="Y167" i="1" l="1"/>
  <c r="X169" i="1"/>
  <c r="X172" i="1"/>
  <c r="Y170" i="1"/>
  <c r="X174" i="1" l="1"/>
  <c r="Y172" i="1"/>
  <c r="X171" i="1"/>
  <c r="Y169" i="1"/>
  <c r="Y171" i="1" l="1"/>
  <c r="X173" i="1"/>
  <c r="X176" i="1"/>
  <c r="Y174" i="1"/>
  <c r="X178" i="1" l="1"/>
  <c r="Y176" i="1"/>
  <c r="X175" i="1"/>
  <c r="Y173" i="1"/>
  <c r="Y175" i="1" l="1"/>
  <c r="X177" i="1"/>
  <c r="X180" i="1"/>
  <c r="Y178" i="1"/>
  <c r="X182" i="1" l="1"/>
  <c r="Y180" i="1"/>
  <c r="X179" i="1"/>
  <c r="Y177" i="1"/>
  <c r="Y179" i="1" l="1"/>
  <c r="X181" i="1"/>
  <c r="X184" i="1"/>
  <c r="Y182" i="1"/>
  <c r="X186" i="1" l="1"/>
  <c r="Y184" i="1"/>
  <c r="X183" i="1"/>
  <c r="Y181" i="1"/>
  <c r="Y183" i="1" l="1"/>
  <c r="X185" i="1"/>
  <c r="X188" i="1"/>
  <c r="Y186" i="1"/>
  <c r="X190" i="1" l="1"/>
  <c r="Y188" i="1"/>
  <c r="X187" i="1"/>
  <c r="Y185" i="1"/>
  <c r="Y187" i="1" l="1"/>
  <c r="X189" i="1"/>
  <c r="X192" i="1"/>
  <c r="Y190" i="1"/>
  <c r="X194" i="1" l="1"/>
  <c r="Y192" i="1"/>
  <c r="X191" i="1"/>
  <c r="Y189" i="1"/>
  <c r="Y191" i="1" l="1"/>
  <c r="X193" i="1"/>
  <c r="X196" i="1"/>
  <c r="Y194" i="1"/>
  <c r="X198" i="1" l="1"/>
  <c r="Y196" i="1"/>
  <c r="X195" i="1"/>
  <c r="Y193" i="1"/>
  <c r="Y195" i="1" l="1"/>
  <c r="X197" i="1"/>
  <c r="X200" i="1"/>
  <c r="Y198" i="1"/>
  <c r="X202" i="1" l="1"/>
  <c r="Y200" i="1"/>
  <c r="X199" i="1"/>
  <c r="Y197" i="1"/>
  <c r="Y199" i="1" l="1"/>
  <c r="X201" i="1"/>
  <c r="X204" i="1"/>
  <c r="Y202" i="1"/>
  <c r="X206" i="1" l="1"/>
  <c r="Y204" i="1"/>
  <c r="X203" i="1"/>
  <c r="Y201" i="1"/>
  <c r="Y203" i="1" l="1"/>
  <c r="X205" i="1"/>
  <c r="X208" i="1"/>
  <c r="Y206" i="1"/>
  <c r="X210" i="1" l="1"/>
  <c r="Y208" i="1"/>
  <c r="X207" i="1"/>
  <c r="Y205" i="1"/>
  <c r="Y207" i="1" l="1"/>
  <c r="X209" i="1"/>
  <c r="X212" i="1"/>
  <c r="Y210" i="1"/>
  <c r="X214" i="1" l="1"/>
  <c r="Y212" i="1"/>
  <c r="X211" i="1"/>
  <c r="Y209" i="1"/>
  <c r="Y211" i="1" l="1"/>
  <c r="X213" i="1"/>
  <c r="X216" i="1"/>
  <c r="Y214" i="1"/>
  <c r="X218" i="1" l="1"/>
  <c r="Y216" i="1"/>
  <c r="X215" i="1"/>
  <c r="Y213" i="1"/>
  <c r="Y215" i="1" l="1"/>
  <c r="X217" i="1"/>
  <c r="X220" i="1"/>
  <c r="Y218" i="1"/>
  <c r="X222" i="1" l="1"/>
  <c r="Y220" i="1"/>
  <c r="X219" i="1"/>
  <c r="Y217" i="1"/>
  <c r="Y219" i="1" l="1"/>
  <c r="X221" i="1"/>
  <c r="X224" i="1"/>
  <c r="Y222" i="1"/>
  <c r="X226" i="1" l="1"/>
  <c r="Y224" i="1"/>
  <c r="X223" i="1"/>
  <c r="Y221" i="1"/>
  <c r="Y223" i="1" l="1"/>
  <c r="X225" i="1"/>
  <c r="X228" i="1"/>
  <c r="Y226" i="1"/>
  <c r="X230" i="1" l="1"/>
  <c r="Y228" i="1"/>
  <c r="X227" i="1"/>
  <c r="Y225" i="1"/>
  <c r="Y227" i="1" l="1"/>
  <c r="X229" i="1"/>
  <c r="X232" i="1"/>
  <c r="Y230" i="1"/>
  <c r="X234" i="1" l="1"/>
  <c r="Y232" i="1"/>
  <c r="X231" i="1"/>
  <c r="Y229" i="1"/>
  <c r="Y231" i="1" l="1"/>
  <c r="X233" i="1"/>
  <c r="X236" i="1"/>
  <c r="Y234" i="1"/>
  <c r="X238" i="1" l="1"/>
  <c r="Y236" i="1"/>
  <c r="X235" i="1"/>
  <c r="Y233" i="1"/>
  <c r="Y235" i="1" l="1"/>
  <c r="X237" i="1"/>
  <c r="X240" i="1"/>
  <c r="Y238" i="1"/>
  <c r="X242" i="1" l="1"/>
  <c r="Y240" i="1"/>
  <c r="X239" i="1"/>
  <c r="Y237" i="1"/>
  <c r="Y239" i="1" l="1"/>
  <c r="X241" i="1"/>
  <c r="X244" i="1"/>
  <c r="Y242" i="1"/>
  <c r="X246" i="1" l="1"/>
  <c r="Y244" i="1"/>
  <c r="X243" i="1"/>
  <c r="Y241" i="1"/>
  <c r="Y243" i="1" l="1"/>
  <c r="X245" i="1"/>
  <c r="X248" i="1"/>
  <c r="Y246" i="1"/>
  <c r="X250" i="1" l="1"/>
  <c r="Y248" i="1"/>
  <c r="X247" i="1"/>
  <c r="Y245" i="1"/>
  <c r="Y247" i="1" l="1"/>
  <c r="X249" i="1"/>
  <c r="X252" i="1"/>
  <c r="Y250" i="1"/>
  <c r="X254" i="1" l="1"/>
  <c r="Y252" i="1"/>
  <c r="X251" i="1"/>
  <c r="Y249" i="1"/>
  <c r="Y251" i="1" l="1"/>
  <c r="X253" i="1"/>
  <c r="X256" i="1"/>
  <c r="Y254" i="1"/>
  <c r="X258" i="1" l="1"/>
  <c r="Y256" i="1"/>
  <c r="X255" i="1"/>
  <c r="Y253" i="1"/>
  <c r="Y255" i="1" l="1"/>
  <c r="X257" i="1"/>
  <c r="X260" i="1"/>
  <c r="Y258" i="1"/>
  <c r="X262" i="1" l="1"/>
  <c r="Y260" i="1"/>
  <c r="X259" i="1"/>
  <c r="Y257" i="1"/>
  <c r="Y259" i="1" l="1"/>
  <c r="X261" i="1"/>
  <c r="X264" i="1"/>
  <c r="Y262" i="1"/>
  <c r="X266" i="1" l="1"/>
  <c r="Y264" i="1"/>
  <c r="X263" i="1"/>
  <c r="Y261" i="1"/>
  <c r="Y263" i="1" l="1"/>
  <c r="X265" i="1"/>
  <c r="X268" i="1"/>
  <c r="Y266" i="1"/>
  <c r="X270" i="1" l="1"/>
  <c r="Y268" i="1"/>
  <c r="X267" i="1"/>
  <c r="Y265" i="1"/>
  <c r="Y267" i="1" l="1"/>
  <c r="X269" i="1"/>
  <c r="X272" i="1"/>
  <c r="Y270" i="1"/>
  <c r="X274" i="1" l="1"/>
  <c r="Y272" i="1"/>
  <c r="X271" i="1"/>
  <c r="Y269" i="1"/>
  <c r="Y271" i="1" l="1"/>
  <c r="X273" i="1"/>
  <c r="X276" i="1"/>
  <c r="Y274" i="1"/>
  <c r="X278" i="1" l="1"/>
  <c r="Y276" i="1"/>
  <c r="X275" i="1"/>
  <c r="Y273" i="1"/>
  <c r="Y275" i="1" l="1"/>
  <c r="X277" i="1"/>
  <c r="X280" i="1"/>
  <c r="Y278" i="1"/>
  <c r="X282" i="1" l="1"/>
  <c r="Y280" i="1"/>
  <c r="X279" i="1"/>
  <c r="Y277" i="1"/>
  <c r="Y279" i="1" l="1"/>
  <c r="X281" i="1"/>
  <c r="X284" i="1"/>
  <c r="Y282" i="1"/>
  <c r="X286" i="1" l="1"/>
  <c r="Y284" i="1"/>
  <c r="X283" i="1"/>
  <c r="Y281" i="1"/>
  <c r="Y283" i="1" l="1"/>
  <c r="X285" i="1"/>
  <c r="X288" i="1"/>
  <c r="Y286" i="1"/>
  <c r="X290" i="1" l="1"/>
  <c r="Y288" i="1"/>
  <c r="X287" i="1"/>
  <c r="Y285" i="1"/>
  <c r="Y287" i="1" l="1"/>
  <c r="X289" i="1"/>
  <c r="X292" i="1"/>
  <c r="Y290" i="1"/>
  <c r="X294" i="1" l="1"/>
  <c r="Y292" i="1"/>
  <c r="X291" i="1"/>
  <c r="Y289" i="1"/>
  <c r="Y291" i="1" l="1"/>
  <c r="X293" i="1"/>
  <c r="X296" i="1"/>
  <c r="Y294" i="1"/>
  <c r="X298" i="1" l="1"/>
  <c r="Y296" i="1"/>
  <c r="X295" i="1"/>
  <c r="Y293" i="1"/>
  <c r="Y295" i="1" l="1"/>
  <c r="X297" i="1"/>
  <c r="X300" i="1"/>
  <c r="Y298" i="1"/>
  <c r="X302" i="1" l="1"/>
  <c r="Y300" i="1"/>
  <c r="X299" i="1"/>
  <c r="Y297" i="1"/>
  <c r="Y299" i="1" l="1"/>
  <c r="X301" i="1"/>
  <c r="X304" i="1"/>
  <c r="Y302" i="1"/>
  <c r="X306" i="1" l="1"/>
  <c r="Y304" i="1"/>
  <c r="X303" i="1"/>
  <c r="Y301" i="1"/>
  <c r="Y303" i="1" l="1"/>
  <c r="X305" i="1"/>
  <c r="X308" i="1"/>
  <c r="Y306" i="1"/>
  <c r="X310" i="1" l="1"/>
  <c r="Y308" i="1"/>
  <c r="X307" i="1"/>
  <c r="Y305" i="1"/>
  <c r="Y307" i="1" l="1"/>
  <c r="X309" i="1"/>
  <c r="X312" i="1"/>
  <c r="Y310" i="1"/>
  <c r="X314" i="1" l="1"/>
  <c r="Y312" i="1"/>
  <c r="X311" i="1"/>
  <c r="Y309" i="1"/>
  <c r="Y311" i="1" l="1"/>
  <c r="X313" i="1"/>
  <c r="X316" i="1"/>
  <c r="Y314" i="1"/>
  <c r="X318" i="1" l="1"/>
  <c r="Y316" i="1"/>
  <c r="X315" i="1"/>
  <c r="Y313" i="1"/>
  <c r="Y315" i="1" l="1"/>
  <c r="X317" i="1"/>
  <c r="X320" i="1"/>
  <c r="Y318" i="1"/>
  <c r="X322" i="1" l="1"/>
  <c r="Y320" i="1"/>
  <c r="X319" i="1"/>
  <c r="Y317" i="1"/>
  <c r="Y319" i="1" l="1"/>
  <c r="X321" i="1"/>
  <c r="X324" i="1"/>
  <c r="Y322" i="1"/>
  <c r="X326" i="1" l="1"/>
  <c r="Y324" i="1"/>
  <c r="X323" i="1"/>
  <c r="Y321" i="1"/>
  <c r="Y323" i="1" l="1"/>
  <c r="X325" i="1"/>
  <c r="X328" i="1"/>
  <c r="Y326" i="1"/>
  <c r="X330" i="1" l="1"/>
  <c r="Y328" i="1"/>
  <c r="X327" i="1"/>
  <c r="Y325" i="1"/>
  <c r="Y327" i="1" l="1"/>
  <c r="X329" i="1"/>
  <c r="X332" i="1"/>
  <c r="Y330" i="1"/>
  <c r="X334" i="1" l="1"/>
  <c r="Y332" i="1"/>
  <c r="X331" i="1"/>
  <c r="Y329" i="1"/>
  <c r="Y331" i="1" l="1"/>
  <c r="X333" i="1"/>
  <c r="X336" i="1"/>
  <c r="Y334" i="1"/>
  <c r="X338" i="1" l="1"/>
  <c r="Y336" i="1"/>
  <c r="X335" i="1"/>
  <c r="Y333" i="1"/>
  <c r="Y335" i="1" l="1"/>
  <c r="X337" i="1"/>
  <c r="X340" i="1"/>
  <c r="Y338" i="1"/>
  <c r="X342" i="1" l="1"/>
  <c r="Y340" i="1"/>
  <c r="X339" i="1"/>
  <c r="Y337" i="1"/>
  <c r="Y339" i="1" l="1"/>
  <c r="X341" i="1"/>
  <c r="X344" i="1"/>
  <c r="Y342" i="1"/>
  <c r="X346" i="1" l="1"/>
  <c r="Y344" i="1"/>
  <c r="X343" i="1"/>
  <c r="Y341" i="1"/>
  <c r="Y343" i="1" l="1"/>
  <c r="X345" i="1"/>
  <c r="X348" i="1"/>
  <c r="Y346" i="1"/>
  <c r="X350" i="1" l="1"/>
  <c r="Y348" i="1"/>
  <c r="X347" i="1"/>
  <c r="Y345" i="1"/>
  <c r="Y347" i="1" l="1"/>
  <c r="X349" i="1"/>
  <c r="X352" i="1"/>
  <c r="Y350" i="1"/>
  <c r="X354" i="1" l="1"/>
  <c r="Y352" i="1"/>
  <c r="X351" i="1"/>
  <c r="Y349" i="1"/>
  <c r="Y351" i="1" l="1"/>
  <c r="X353" i="1"/>
  <c r="X356" i="1"/>
  <c r="Y354" i="1"/>
  <c r="X358" i="1" l="1"/>
  <c r="Y356" i="1"/>
  <c r="X355" i="1"/>
  <c r="Y353" i="1"/>
  <c r="Y355" i="1" l="1"/>
  <c r="X357" i="1"/>
  <c r="X360" i="1"/>
  <c r="Y358" i="1"/>
  <c r="X362" i="1" l="1"/>
  <c r="Y360" i="1"/>
  <c r="X359" i="1"/>
  <c r="Y357" i="1"/>
  <c r="Y359" i="1" l="1"/>
  <c r="X361" i="1"/>
  <c r="X364" i="1"/>
  <c r="Y362" i="1"/>
  <c r="X366" i="1" l="1"/>
  <c r="Y364" i="1"/>
  <c r="X363" i="1"/>
  <c r="Y361" i="1"/>
  <c r="Y363" i="1" l="1"/>
  <c r="X365" i="1"/>
  <c r="X368" i="1"/>
  <c r="Y366" i="1"/>
  <c r="X370" i="1" l="1"/>
  <c r="Y368" i="1"/>
  <c r="X367" i="1"/>
  <c r="Y365" i="1"/>
  <c r="Y367" i="1" l="1"/>
  <c r="X369" i="1"/>
  <c r="X372" i="1"/>
  <c r="Y370" i="1"/>
  <c r="X374" i="1" l="1"/>
  <c r="Y372" i="1"/>
  <c r="X371" i="1"/>
  <c r="Y369" i="1"/>
  <c r="Y371" i="1" l="1"/>
  <c r="X373" i="1"/>
  <c r="X376" i="1"/>
  <c r="Y374" i="1"/>
  <c r="X378" i="1" l="1"/>
  <c r="Y376" i="1"/>
  <c r="X375" i="1"/>
  <c r="Y373" i="1"/>
  <c r="Y375" i="1" l="1"/>
  <c r="X377" i="1"/>
  <c r="X380" i="1"/>
  <c r="Y378" i="1"/>
  <c r="X382" i="1" l="1"/>
  <c r="Y380" i="1"/>
  <c r="X379" i="1"/>
  <c r="Y377" i="1"/>
  <c r="Y379" i="1" l="1"/>
  <c r="X381" i="1"/>
  <c r="X384" i="1"/>
  <c r="Y382" i="1"/>
  <c r="X386" i="1" l="1"/>
  <c r="Y384" i="1"/>
  <c r="X383" i="1"/>
  <c r="Y381" i="1"/>
  <c r="Y383" i="1" l="1"/>
  <c r="X385" i="1"/>
  <c r="X388" i="1"/>
  <c r="Y386" i="1"/>
  <c r="X390" i="1" l="1"/>
  <c r="Y388" i="1"/>
  <c r="X387" i="1"/>
  <c r="Y385" i="1"/>
  <c r="Y387" i="1" l="1"/>
  <c r="X389" i="1"/>
  <c r="X392" i="1"/>
  <c r="Y390" i="1"/>
  <c r="X394" i="1" l="1"/>
  <c r="Y392" i="1"/>
  <c r="X391" i="1"/>
  <c r="Y389" i="1"/>
  <c r="Y391" i="1" l="1"/>
  <c r="X393" i="1"/>
  <c r="Y394" i="1"/>
  <c r="X396" i="1"/>
  <c r="Y396" i="1" l="1"/>
  <c r="X398" i="1"/>
  <c r="X395" i="1"/>
  <c r="Y393" i="1"/>
  <c r="Y395" i="1" l="1"/>
  <c r="X397" i="1"/>
  <c r="Y398" i="1"/>
  <c r="X400" i="1"/>
  <c r="Y400" i="1" l="1"/>
  <c r="X402" i="1"/>
  <c r="X399" i="1"/>
  <c r="Y397" i="1"/>
  <c r="Y399" i="1" l="1"/>
  <c r="X401" i="1"/>
  <c r="Y402" i="1"/>
  <c r="X404" i="1"/>
  <c r="Y404" i="1" l="1"/>
  <c r="X406" i="1"/>
  <c r="X403" i="1"/>
  <c r="Y401" i="1"/>
  <c r="Y403" i="1" l="1"/>
  <c r="X405" i="1"/>
  <c r="Y406" i="1"/>
  <c r="X408" i="1"/>
  <c r="Y408" i="1" l="1"/>
  <c r="X410" i="1"/>
  <c r="X407" i="1"/>
  <c r="Y405" i="1"/>
  <c r="Y407" i="1" l="1"/>
  <c r="X409" i="1"/>
  <c r="Y410" i="1"/>
  <c r="X412" i="1"/>
  <c r="Y412" i="1" l="1"/>
  <c r="X414" i="1"/>
  <c r="X411" i="1"/>
  <c r="Y409" i="1"/>
  <c r="Y411" i="1" l="1"/>
  <c r="X413" i="1"/>
  <c r="X416" i="1"/>
  <c r="Y414" i="1"/>
  <c r="Y416" i="1" l="1"/>
  <c r="X418" i="1"/>
  <c r="X415" i="1"/>
  <c r="Y413" i="1"/>
  <c r="Y415" i="1" l="1"/>
  <c r="X417" i="1"/>
  <c r="X420" i="1"/>
  <c r="Y418" i="1"/>
  <c r="Y420" i="1" l="1"/>
  <c r="X422" i="1"/>
  <c r="X419" i="1"/>
  <c r="Y417" i="1"/>
  <c r="Y419" i="1" l="1"/>
  <c r="X421" i="1"/>
  <c r="X424" i="1"/>
  <c r="Y422" i="1"/>
  <c r="Y424" i="1" l="1"/>
  <c r="X426" i="1"/>
  <c r="X423" i="1"/>
  <c r="Y421" i="1"/>
  <c r="Y423" i="1" l="1"/>
  <c r="X425" i="1"/>
  <c r="X428" i="1"/>
  <c r="Y426" i="1"/>
  <c r="Y428" i="1" l="1"/>
  <c r="X430" i="1"/>
  <c r="X427" i="1"/>
  <c r="Y425" i="1"/>
  <c r="Y427" i="1" l="1"/>
  <c r="X429" i="1"/>
  <c r="X432" i="1"/>
  <c r="Y430" i="1"/>
  <c r="Y432" i="1" l="1"/>
  <c r="X434" i="1"/>
  <c r="X431" i="1"/>
  <c r="Y429" i="1"/>
  <c r="Y431" i="1" l="1"/>
  <c r="X433" i="1"/>
  <c r="X436" i="1"/>
  <c r="Y434" i="1"/>
  <c r="X438" i="1" l="1"/>
  <c r="Y436" i="1"/>
  <c r="X435" i="1"/>
  <c r="Y433" i="1"/>
  <c r="Y435" i="1" l="1"/>
  <c r="X437" i="1"/>
  <c r="X440" i="1"/>
  <c r="Y438" i="1"/>
  <c r="X442" i="1" l="1"/>
  <c r="Y440" i="1"/>
  <c r="X439" i="1"/>
  <c r="Y437" i="1"/>
  <c r="X441" i="1" l="1"/>
  <c r="Y439" i="1"/>
  <c r="X444" i="1"/>
  <c r="Y442" i="1"/>
  <c r="X446" i="1" l="1"/>
  <c r="Y444" i="1"/>
  <c r="X443" i="1"/>
  <c r="Y441" i="1"/>
  <c r="X445" i="1" l="1"/>
  <c r="Y443" i="1"/>
  <c r="X448" i="1"/>
  <c r="Y446" i="1"/>
  <c r="X450" i="1" l="1"/>
  <c r="Y448" i="1"/>
  <c r="Y445" i="1"/>
  <c r="X447" i="1"/>
  <c r="X449" i="1" l="1"/>
  <c r="Y447" i="1"/>
  <c r="Y450" i="1"/>
  <c r="X452" i="1"/>
  <c r="X454" i="1" l="1"/>
  <c r="Y452" i="1"/>
  <c r="Y449" i="1"/>
  <c r="X451" i="1"/>
  <c r="X453" i="1" l="1"/>
  <c r="Y451" i="1"/>
  <c r="Y454" i="1"/>
  <c r="X456" i="1"/>
  <c r="X458" i="1" l="1"/>
  <c r="Y456" i="1"/>
  <c r="X455" i="1"/>
  <c r="Y453" i="1"/>
  <c r="X457" i="1" l="1"/>
  <c r="Y455" i="1"/>
  <c r="Y458" i="1"/>
  <c r="X460" i="1"/>
  <c r="X462" i="1" l="1"/>
  <c r="Y460" i="1"/>
  <c r="X459" i="1"/>
  <c r="Y457" i="1"/>
  <c r="Y459" i="1" l="1"/>
  <c r="X461" i="1"/>
  <c r="X464" i="1"/>
  <c r="Y462" i="1"/>
  <c r="X466" i="1" l="1"/>
  <c r="Y464" i="1"/>
  <c r="X463" i="1"/>
  <c r="Y461" i="1"/>
  <c r="Y463" i="1" l="1"/>
  <c r="X465" i="1"/>
  <c r="X468" i="1"/>
  <c r="Y466" i="1"/>
  <c r="X470" i="1" l="1"/>
  <c r="Y468" i="1"/>
  <c r="X467" i="1"/>
  <c r="Y465" i="1"/>
  <c r="Y467" i="1" l="1"/>
  <c r="X469" i="1"/>
  <c r="X472" i="1"/>
  <c r="Y470" i="1"/>
  <c r="X474" i="1" l="1"/>
  <c r="Y472" i="1"/>
  <c r="X471" i="1"/>
  <c r="Y469" i="1"/>
  <c r="X473" i="1" l="1"/>
  <c r="Y471" i="1"/>
  <c r="X476" i="1"/>
  <c r="Y474" i="1"/>
  <c r="X478" i="1" l="1"/>
  <c r="Y476" i="1"/>
  <c r="X475" i="1"/>
  <c r="Y473" i="1"/>
  <c r="X477" i="1" l="1"/>
  <c r="Y475" i="1"/>
  <c r="X480" i="1"/>
  <c r="Y478" i="1"/>
  <c r="X482" i="1" l="1"/>
  <c r="Y480" i="1"/>
  <c r="Y477" i="1"/>
  <c r="X479" i="1"/>
  <c r="X481" i="1" l="1"/>
  <c r="Y479" i="1"/>
  <c r="Y482" i="1"/>
  <c r="X484" i="1"/>
  <c r="X486" i="1" l="1"/>
  <c r="Y484" i="1"/>
  <c r="Y481" i="1"/>
  <c r="X483" i="1"/>
  <c r="X485" i="1" l="1"/>
  <c r="Y483" i="1"/>
  <c r="Y486" i="1"/>
  <c r="X488" i="1"/>
  <c r="X490" i="1" l="1"/>
  <c r="Y488" i="1"/>
  <c r="X487" i="1"/>
  <c r="Y485" i="1"/>
  <c r="X489" i="1" l="1"/>
  <c r="Y487" i="1"/>
  <c r="Y490" i="1"/>
  <c r="X492" i="1"/>
  <c r="X494" i="1" l="1"/>
  <c r="Y492" i="1"/>
  <c r="X491" i="1"/>
  <c r="Y489" i="1"/>
  <c r="Y491" i="1" l="1"/>
  <c r="X493" i="1"/>
  <c r="X496" i="1"/>
  <c r="Y494" i="1"/>
  <c r="X498" i="1" l="1"/>
  <c r="Y496" i="1"/>
  <c r="X495" i="1"/>
  <c r="Y493" i="1"/>
  <c r="Y495" i="1" l="1"/>
  <c r="X497" i="1"/>
  <c r="X500" i="1"/>
  <c r="Y498" i="1"/>
  <c r="X502" i="1" l="1"/>
  <c r="Y500" i="1"/>
  <c r="X499" i="1"/>
  <c r="Y497" i="1"/>
  <c r="Y499" i="1" l="1"/>
  <c r="X501" i="1"/>
  <c r="X504" i="1"/>
  <c r="Y502" i="1"/>
  <c r="X506" i="1" l="1"/>
  <c r="Y504" i="1"/>
  <c r="X503" i="1"/>
  <c r="Y501" i="1"/>
  <c r="X505" i="1" l="1"/>
  <c r="Y503" i="1"/>
  <c r="X508" i="1"/>
  <c r="Y506" i="1"/>
  <c r="X510" i="1" l="1"/>
  <c r="Y508" i="1"/>
  <c r="X507" i="1"/>
  <c r="Y505" i="1"/>
  <c r="X509" i="1" l="1"/>
  <c r="Y507" i="1"/>
  <c r="X512" i="1"/>
  <c r="Y510" i="1"/>
  <c r="X514" i="1" l="1"/>
  <c r="Y512" i="1"/>
  <c r="Y509" i="1"/>
  <c r="X511" i="1"/>
  <c r="X513" i="1" l="1"/>
  <c r="Y511" i="1"/>
  <c r="Y514" i="1"/>
  <c r="X516" i="1"/>
  <c r="X518" i="1" l="1"/>
  <c r="Y516" i="1"/>
  <c r="Y513" i="1"/>
  <c r="X515" i="1"/>
  <c r="X517" i="1" l="1"/>
  <c r="Y515" i="1"/>
  <c r="Y518" i="1"/>
  <c r="X520" i="1"/>
  <c r="X522" i="1" l="1"/>
  <c r="Y520" i="1"/>
  <c r="X519" i="1"/>
  <c r="Y517" i="1"/>
  <c r="X521" i="1" l="1"/>
  <c r="Y519" i="1"/>
  <c r="Y522" i="1"/>
  <c r="X524" i="1"/>
  <c r="X526" i="1" l="1"/>
  <c r="Y524" i="1"/>
  <c r="X523" i="1"/>
  <c r="Y521" i="1"/>
  <c r="Y523" i="1" l="1"/>
  <c r="X525" i="1"/>
  <c r="X528" i="1"/>
  <c r="Y526" i="1"/>
  <c r="X530" i="1" l="1"/>
  <c r="Y528" i="1"/>
  <c r="X527" i="1"/>
  <c r="Y525" i="1"/>
  <c r="Y527" i="1" l="1"/>
  <c r="X529" i="1"/>
  <c r="X532" i="1"/>
  <c r="Y530" i="1"/>
  <c r="X534" i="1" l="1"/>
  <c r="Y532" i="1"/>
  <c r="X531" i="1"/>
  <c r="Y529" i="1"/>
  <c r="Y531" i="1" l="1"/>
  <c r="X533" i="1"/>
  <c r="X536" i="1"/>
  <c r="Y534" i="1"/>
  <c r="X538" i="1" l="1"/>
  <c r="Y536" i="1"/>
  <c r="X535" i="1"/>
  <c r="Y533" i="1"/>
  <c r="X537" i="1" l="1"/>
  <c r="Y535" i="1"/>
  <c r="X540" i="1"/>
  <c r="Y538" i="1"/>
  <c r="X542" i="1" l="1"/>
  <c r="Y540" i="1"/>
  <c r="X539" i="1"/>
  <c r="Y537" i="1"/>
  <c r="X541" i="1" l="1"/>
  <c r="Y539" i="1"/>
  <c r="X544" i="1"/>
  <c r="Y542" i="1"/>
  <c r="X546" i="1" l="1"/>
  <c r="Y544" i="1"/>
  <c r="Y541" i="1"/>
  <c r="X543" i="1"/>
  <c r="X545" i="1" l="1"/>
  <c r="Y543" i="1"/>
  <c r="Y546" i="1"/>
  <c r="X548" i="1"/>
  <c r="X550" i="1" l="1"/>
  <c r="Y548" i="1"/>
  <c r="Y545" i="1"/>
  <c r="X547" i="1"/>
  <c r="X549" i="1" l="1"/>
  <c r="Y547" i="1"/>
  <c r="Y550" i="1"/>
  <c r="X552" i="1"/>
  <c r="X554" i="1" l="1"/>
  <c r="Y552" i="1"/>
  <c r="X551" i="1"/>
  <c r="Y549" i="1"/>
  <c r="X553" i="1" l="1"/>
  <c r="Y551" i="1"/>
  <c r="Y554" i="1"/>
  <c r="X556" i="1"/>
  <c r="X558" i="1" l="1"/>
  <c r="Y556" i="1"/>
  <c r="X555" i="1"/>
  <c r="Y553" i="1"/>
  <c r="Y555" i="1" l="1"/>
  <c r="X557" i="1"/>
  <c r="X560" i="1"/>
  <c r="Y558" i="1"/>
  <c r="X562" i="1" l="1"/>
  <c r="Y560" i="1"/>
  <c r="X559" i="1"/>
  <c r="Y557" i="1"/>
  <c r="Y559" i="1" l="1"/>
  <c r="X561" i="1"/>
  <c r="X564" i="1"/>
  <c r="Y562" i="1"/>
  <c r="X566" i="1" l="1"/>
  <c r="Y564" i="1"/>
  <c r="X563" i="1"/>
  <c r="Y561" i="1"/>
  <c r="Y563" i="1" l="1"/>
  <c r="X565" i="1"/>
  <c r="X568" i="1"/>
  <c r="Y566" i="1"/>
  <c r="X570" i="1" l="1"/>
  <c r="Y568" i="1"/>
  <c r="X567" i="1"/>
  <c r="Y565" i="1"/>
  <c r="X569" i="1" l="1"/>
  <c r="Y567" i="1"/>
  <c r="X572" i="1"/>
  <c r="Y570" i="1"/>
  <c r="X574" i="1" l="1"/>
  <c r="Y572" i="1"/>
  <c r="X571" i="1"/>
  <c r="Y569" i="1"/>
  <c r="X573" i="1" l="1"/>
  <c r="Y571" i="1"/>
  <c r="X576" i="1"/>
  <c r="Y574" i="1"/>
  <c r="X578" i="1" l="1"/>
  <c r="Y576" i="1"/>
  <c r="Y573" i="1"/>
  <c r="X575" i="1"/>
  <c r="X577" i="1" l="1"/>
  <c r="Y575" i="1"/>
  <c r="Y578" i="1"/>
  <c r="X580" i="1"/>
  <c r="X582" i="1" l="1"/>
  <c r="Y580" i="1"/>
  <c r="Y577" i="1"/>
  <c r="X579" i="1"/>
  <c r="X581" i="1" l="1"/>
  <c r="Y579" i="1"/>
  <c r="Y582" i="1"/>
  <c r="X584" i="1"/>
  <c r="X586" i="1" l="1"/>
  <c r="Y584" i="1"/>
  <c r="X583" i="1"/>
  <c r="Y581" i="1"/>
  <c r="X585" i="1" l="1"/>
  <c r="Y583" i="1"/>
  <c r="Y586" i="1"/>
  <c r="X588" i="1"/>
  <c r="X590" i="1" l="1"/>
  <c r="Y588" i="1"/>
  <c r="X587" i="1"/>
  <c r="Y585" i="1"/>
  <c r="Y587" i="1" l="1"/>
  <c r="X589" i="1"/>
  <c r="X592" i="1"/>
  <c r="Y590" i="1"/>
  <c r="X594" i="1" l="1"/>
  <c r="Y592" i="1"/>
  <c r="X591" i="1"/>
  <c r="Y589" i="1"/>
  <c r="Y591" i="1" l="1"/>
  <c r="X593" i="1"/>
  <c r="X596" i="1"/>
  <c r="Y594" i="1"/>
  <c r="X598" i="1" l="1"/>
  <c r="Y596" i="1"/>
  <c r="X595" i="1"/>
  <c r="Y593" i="1"/>
  <c r="Y595" i="1" l="1"/>
  <c r="X597" i="1"/>
  <c r="X600" i="1"/>
  <c r="Y598" i="1"/>
  <c r="X602" i="1" l="1"/>
  <c r="Y600" i="1"/>
  <c r="X599" i="1"/>
  <c r="Y597" i="1"/>
  <c r="X601" i="1" l="1"/>
  <c r="Y599" i="1"/>
  <c r="X604" i="1"/>
  <c r="Y602" i="1"/>
  <c r="X606" i="1" l="1"/>
  <c r="Y604" i="1"/>
  <c r="X603" i="1"/>
  <c r="Y601" i="1"/>
  <c r="X605" i="1" l="1"/>
  <c r="Y603" i="1"/>
  <c r="X608" i="1"/>
  <c r="Y606" i="1"/>
  <c r="X610" i="1" l="1"/>
  <c r="Y608" i="1"/>
  <c r="Y605" i="1"/>
  <c r="X607" i="1"/>
  <c r="X609" i="1" l="1"/>
  <c r="Y607" i="1"/>
  <c r="Y610" i="1"/>
  <c r="X612" i="1"/>
  <c r="X614" i="1" l="1"/>
  <c r="Y612" i="1"/>
  <c r="Y609" i="1"/>
  <c r="X611" i="1"/>
  <c r="X613" i="1" l="1"/>
  <c r="Y611" i="1"/>
  <c r="Y614" i="1"/>
  <c r="X616" i="1"/>
  <c r="X618" i="1" l="1"/>
  <c r="Y616" i="1"/>
  <c r="X615" i="1"/>
  <c r="Y613" i="1"/>
  <c r="X617" i="1" l="1"/>
  <c r="Y615" i="1"/>
  <c r="Y618" i="1"/>
  <c r="X620" i="1"/>
  <c r="X622" i="1" l="1"/>
  <c r="Y620" i="1"/>
  <c r="X619" i="1"/>
  <c r="Y617" i="1"/>
  <c r="Y619" i="1" l="1"/>
  <c r="X621" i="1"/>
  <c r="X624" i="1"/>
  <c r="Y622" i="1"/>
  <c r="X626" i="1" l="1"/>
  <c r="Y624" i="1"/>
  <c r="X623" i="1"/>
  <c r="Y621" i="1"/>
  <c r="Y623" i="1" l="1"/>
  <c r="X625" i="1"/>
  <c r="X628" i="1"/>
  <c r="Y626" i="1"/>
  <c r="X630" i="1" l="1"/>
  <c r="Y628" i="1"/>
  <c r="X627" i="1"/>
  <c r="Y625" i="1"/>
  <c r="Y627" i="1" l="1"/>
  <c r="X629" i="1"/>
  <c r="X632" i="1"/>
  <c r="Y630" i="1"/>
  <c r="X634" i="1" l="1"/>
  <c r="Y632" i="1"/>
  <c r="X631" i="1"/>
  <c r="Y629" i="1"/>
  <c r="X633" i="1" l="1"/>
  <c r="Y631" i="1"/>
  <c r="X636" i="1"/>
  <c r="Y634" i="1"/>
  <c r="X638" i="1" l="1"/>
  <c r="Y636" i="1"/>
  <c r="X635" i="1"/>
  <c r="Y633" i="1"/>
  <c r="X637" i="1" l="1"/>
  <c r="Y635" i="1"/>
  <c r="Y638" i="1"/>
  <c r="X640" i="1"/>
  <c r="X642" i="1" l="1"/>
  <c r="Y640" i="1"/>
  <c r="Y637" i="1"/>
  <c r="X639" i="1"/>
  <c r="X641" i="1" l="1"/>
  <c r="Y639" i="1"/>
  <c r="Y642" i="1"/>
  <c r="X644" i="1"/>
  <c r="X646" i="1" l="1"/>
  <c r="Y644" i="1"/>
  <c r="X643" i="1"/>
  <c r="Y641" i="1"/>
  <c r="X645" i="1" l="1"/>
  <c r="Y643" i="1"/>
  <c r="Y646" i="1"/>
  <c r="X648" i="1"/>
  <c r="X650" i="1" l="1"/>
  <c r="Y648" i="1"/>
  <c r="X647" i="1"/>
  <c r="Y645" i="1"/>
  <c r="Y647" i="1" l="1"/>
  <c r="X649" i="1"/>
  <c r="X652" i="1"/>
  <c r="Y650" i="1"/>
  <c r="X654" i="1" l="1"/>
  <c r="Y652" i="1"/>
  <c r="X651" i="1"/>
  <c r="Y649" i="1"/>
  <c r="Y651" i="1" l="1"/>
  <c r="X653" i="1"/>
  <c r="X656" i="1"/>
  <c r="Y654" i="1"/>
  <c r="X658" i="1" l="1"/>
  <c r="Y656" i="1"/>
  <c r="X655" i="1"/>
  <c r="Y653" i="1"/>
  <c r="Y655" i="1" l="1"/>
  <c r="X657" i="1"/>
  <c r="X660" i="1"/>
  <c r="Y658" i="1"/>
  <c r="X662" i="1" l="1"/>
  <c r="Y660" i="1"/>
  <c r="X659" i="1"/>
  <c r="Y657" i="1"/>
  <c r="X661" i="1" l="1"/>
  <c r="Y659" i="1"/>
  <c r="X664" i="1"/>
  <c r="Y662" i="1"/>
  <c r="X666" i="1" l="1"/>
  <c r="Y664" i="1"/>
  <c r="X663" i="1"/>
  <c r="Y661" i="1"/>
  <c r="X665" i="1" l="1"/>
  <c r="Y663" i="1"/>
  <c r="X668" i="1"/>
  <c r="Y666" i="1"/>
  <c r="X670" i="1" l="1"/>
  <c r="Y668" i="1"/>
  <c r="Y665" i="1"/>
  <c r="X667" i="1"/>
  <c r="X669" i="1" l="1"/>
  <c r="Y667" i="1"/>
  <c r="Y670" i="1"/>
  <c r="X672" i="1"/>
  <c r="X674" i="1" l="1"/>
  <c r="Y672" i="1"/>
  <c r="Y669" i="1"/>
  <c r="X671" i="1"/>
  <c r="X673" i="1" l="1"/>
  <c r="Y671" i="1"/>
  <c r="Y674" i="1"/>
  <c r="X676" i="1"/>
  <c r="X678" i="1" l="1"/>
  <c r="Y676" i="1"/>
  <c r="X675" i="1"/>
  <c r="Y673" i="1"/>
  <c r="X677" i="1" l="1"/>
  <c r="Y675" i="1"/>
  <c r="Y678" i="1"/>
  <c r="X680" i="1"/>
  <c r="X682" i="1" l="1"/>
  <c r="Y680" i="1"/>
  <c r="X679" i="1"/>
  <c r="Y677" i="1"/>
  <c r="Y679" i="1" l="1"/>
  <c r="X681" i="1"/>
  <c r="X684" i="1"/>
  <c r="Y682" i="1"/>
  <c r="X686" i="1" l="1"/>
  <c r="Y684" i="1"/>
  <c r="X683" i="1"/>
  <c r="Y681" i="1"/>
  <c r="Y683" i="1" l="1"/>
  <c r="X685" i="1"/>
  <c r="X688" i="1"/>
  <c r="Y686" i="1"/>
  <c r="X690" i="1" l="1"/>
  <c r="Y688" i="1"/>
  <c r="X687" i="1"/>
  <c r="Y685" i="1"/>
  <c r="Y687" i="1" l="1"/>
  <c r="X689" i="1"/>
  <c r="X692" i="1"/>
  <c r="Y690" i="1"/>
  <c r="X694" i="1" l="1"/>
  <c r="Y692" i="1"/>
  <c r="X691" i="1"/>
  <c r="Y689" i="1"/>
  <c r="X693" i="1" l="1"/>
  <c r="Y691" i="1"/>
  <c r="X696" i="1"/>
  <c r="Y694" i="1"/>
  <c r="X698" i="1" l="1"/>
  <c r="Y696" i="1"/>
  <c r="X695" i="1"/>
  <c r="Y693" i="1"/>
  <c r="X697" i="1" l="1"/>
  <c r="Y695" i="1"/>
  <c r="X700" i="1"/>
  <c r="Y698" i="1"/>
  <c r="X702" i="1" l="1"/>
  <c r="Y700" i="1"/>
  <c r="Y697" i="1"/>
  <c r="X699" i="1"/>
  <c r="X701" i="1" l="1"/>
  <c r="Y699" i="1"/>
  <c r="Y702" i="1"/>
  <c r="X704" i="1"/>
  <c r="X706" i="1" l="1"/>
  <c r="Y704" i="1"/>
  <c r="Y701" i="1"/>
  <c r="X703" i="1"/>
  <c r="X705" i="1" l="1"/>
  <c r="Y703" i="1"/>
  <c r="Y706" i="1"/>
  <c r="X708" i="1"/>
  <c r="X710" i="1" l="1"/>
  <c r="Y708" i="1"/>
  <c r="X707" i="1"/>
  <c r="Y705" i="1"/>
  <c r="X709" i="1" l="1"/>
  <c r="Y707" i="1"/>
  <c r="Y710" i="1"/>
  <c r="X712" i="1"/>
  <c r="X714" i="1" l="1"/>
  <c r="Y712" i="1"/>
  <c r="X711" i="1"/>
  <c r="Y709" i="1"/>
  <c r="Y711" i="1" l="1"/>
  <c r="X713" i="1"/>
  <c r="X716" i="1"/>
  <c r="Y714" i="1"/>
  <c r="X718" i="1" l="1"/>
  <c r="Y716" i="1"/>
  <c r="X715" i="1"/>
  <c r="Y713" i="1"/>
  <c r="Y715" i="1" l="1"/>
  <c r="X717" i="1"/>
  <c r="X720" i="1"/>
  <c r="Y718" i="1"/>
  <c r="X722" i="1" l="1"/>
  <c r="Y720" i="1"/>
  <c r="X719" i="1"/>
  <c r="Y717" i="1"/>
  <c r="Y719" i="1" l="1"/>
  <c r="X721" i="1"/>
  <c r="X724" i="1"/>
  <c r="Y722" i="1"/>
  <c r="X726" i="1" l="1"/>
  <c r="Y724" i="1"/>
  <c r="X723" i="1"/>
  <c r="Y721" i="1"/>
  <c r="X725" i="1" l="1"/>
  <c r="Y723" i="1"/>
  <c r="X728" i="1"/>
  <c r="Y726" i="1"/>
  <c r="X730" i="1" l="1"/>
  <c r="Y728" i="1"/>
  <c r="X727" i="1"/>
  <c r="Y725" i="1"/>
  <c r="X729" i="1" l="1"/>
  <c r="Y727" i="1"/>
  <c r="X732" i="1"/>
  <c r="Y730" i="1"/>
  <c r="X734" i="1" l="1"/>
  <c r="Y732" i="1"/>
  <c r="Y729" i="1"/>
  <c r="X731" i="1"/>
  <c r="X733" i="1" l="1"/>
  <c r="Y731" i="1"/>
  <c r="Y734" i="1"/>
  <c r="X736" i="1"/>
  <c r="X738" i="1" l="1"/>
  <c r="Y736" i="1"/>
  <c r="Y733" i="1"/>
  <c r="X735" i="1"/>
  <c r="X737" i="1" l="1"/>
  <c r="Y735" i="1"/>
  <c r="Y738" i="1"/>
  <c r="X740" i="1"/>
  <c r="X742" i="1" l="1"/>
  <c r="Y740" i="1"/>
  <c r="X739" i="1"/>
  <c r="Y737" i="1"/>
  <c r="X741" i="1" l="1"/>
  <c r="Y739" i="1"/>
  <c r="Y742" i="1"/>
  <c r="X744" i="1"/>
  <c r="X746" i="1" l="1"/>
  <c r="Y744" i="1"/>
  <c r="X743" i="1"/>
  <c r="Y741" i="1"/>
  <c r="Y743" i="1" l="1"/>
  <c r="X745" i="1"/>
  <c r="X748" i="1"/>
  <c r="Y746" i="1"/>
  <c r="X750" i="1" l="1"/>
  <c r="Y748" i="1"/>
  <c r="X747" i="1"/>
  <c r="Y745" i="1"/>
  <c r="Y747" i="1" l="1"/>
  <c r="X749" i="1"/>
  <c r="X752" i="1"/>
  <c r="Y750" i="1"/>
  <c r="X754" i="1" l="1"/>
  <c r="Y752" i="1"/>
  <c r="X751" i="1"/>
  <c r="Y749" i="1"/>
  <c r="Y751" i="1" l="1"/>
  <c r="X753" i="1"/>
  <c r="X756" i="1"/>
  <c r="Y754" i="1"/>
  <c r="X758" i="1" l="1"/>
  <c r="Y756" i="1"/>
  <c r="X755" i="1"/>
  <c r="Y753" i="1"/>
  <c r="X757" i="1" l="1"/>
  <c r="Y755" i="1"/>
  <c r="X760" i="1"/>
  <c r="Y758" i="1"/>
  <c r="X762" i="1" l="1"/>
  <c r="Y760" i="1"/>
  <c r="X759" i="1"/>
  <c r="Y757" i="1"/>
  <c r="X761" i="1" l="1"/>
  <c r="Y759" i="1"/>
  <c r="X764" i="1"/>
  <c r="Y762" i="1"/>
  <c r="X766" i="1" l="1"/>
  <c r="Y764" i="1"/>
  <c r="Y761" i="1"/>
  <c r="X763" i="1"/>
  <c r="X765" i="1" l="1"/>
  <c r="Y763" i="1"/>
  <c r="Y766" i="1"/>
  <c r="X768" i="1"/>
  <c r="X770" i="1" l="1"/>
  <c r="Y768" i="1"/>
  <c r="Y765" i="1"/>
  <c r="X767" i="1"/>
  <c r="X769" i="1" l="1"/>
  <c r="Y767" i="1"/>
  <c r="Y770" i="1"/>
  <c r="X772" i="1"/>
  <c r="X774" i="1" l="1"/>
  <c r="Y772" i="1"/>
  <c r="X771" i="1"/>
  <c r="Y769" i="1"/>
  <c r="X773" i="1" l="1"/>
  <c r="Y771" i="1"/>
  <c r="X776" i="1"/>
  <c r="Y774" i="1"/>
  <c r="U64" i="1" l="1"/>
  <c r="Y776" i="1"/>
  <c r="X775" i="1"/>
  <c r="Y775" i="1" s="1"/>
  <c r="Y773" i="1"/>
  <c r="U63" i="1" l="1"/>
  <c r="U62" i="1"/>
  <c r="F62" i="1" s="1"/>
  <c r="Q41" i="1" l="1"/>
  <c r="Q43" i="1"/>
  <c r="Q58" i="1"/>
  <c r="Q54" i="1"/>
  <c r="Q48" i="1"/>
  <c r="Q55" i="1"/>
  <c r="Q57" i="1"/>
  <c r="Q51" i="1"/>
  <c r="Q52" i="1"/>
  <c r="Q45" i="1"/>
  <c r="Q44" i="1"/>
  <c r="Q53" i="1"/>
  <c r="Q49" i="1"/>
  <c r="Q61" i="1"/>
  <c r="Q56" i="1"/>
  <c r="R56" i="1" s="1"/>
  <c r="U56" i="1" s="1"/>
  <c r="Q50" i="1"/>
  <c r="Q46" i="1"/>
  <c r="Q47" i="1"/>
  <c r="Q42" i="1"/>
  <c r="Q59" i="1"/>
  <c r="Q60" i="1"/>
  <c r="C63" i="1"/>
  <c r="C64" i="1"/>
  <c r="C42" i="1"/>
  <c r="C43" i="1" s="1"/>
  <c r="C44" i="1" s="1"/>
  <c r="C45" i="1" s="1"/>
  <c r="C46" i="1" s="1"/>
  <c r="C47" i="1" s="1"/>
  <c r="C48" i="1" s="1"/>
  <c r="C49" i="1" s="1"/>
  <c r="C50" i="1" s="1"/>
  <c r="C51" i="1" s="1"/>
  <c r="C52" i="1" s="1"/>
  <c r="C53" i="1" s="1"/>
  <c r="C54" i="1" s="1"/>
  <c r="C55" i="1" s="1"/>
  <c r="C56" i="1" s="1"/>
  <c r="C57" i="1" s="1"/>
  <c r="C58" i="1" s="1"/>
  <c r="C59" i="1" s="1"/>
  <c r="C60" i="1" s="1"/>
  <c r="C61" i="1" s="1"/>
  <c r="C62" i="1" s="1"/>
  <c r="R41" i="1" l="1"/>
  <c r="U41" i="1" s="1"/>
  <c r="F41" i="1" s="1"/>
  <c r="R47" i="1"/>
  <c r="R46" i="1"/>
  <c r="U46" i="1" s="1"/>
  <c r="R59" i="1"/>
  <c r="R49" i="1"/>
  <c r="U49" i="1" s="1"/>
  <c r="R54" i="1"/>
  <c r="U54" i="1" s="1"/>
  <c r="R42" i="1"/>
  <c r="U42" i="1" s="1"/>
  <c r="F42" i="1" s="1"/>
  <c r="R60" i="1"/>
  <c r="R53" i="1"/>
  <c r="R58" i="1"/>
  <c r="R44" i="1"/>
  <c r="U44" i="1" s="1"/>
  <c r="R43" i="1"/>
  <c r="U43" i="1" s="1"/>
  <c r="R61" i="1"/>
  <c r="R45" i="1"/>
  <c r="R48" i="1"/>
  <c r="U48" i="1" s="1"/>
  <c r="F56" i="1"/>
  <c r="R52" i="1"/>
  <c r="R57" i="1"/>
  <c r="R50" i="1"/>
  <c r="R51" i="1"/>
  <c r="R55" i="1"/>
  <c r="T48" i="1" l="1"/>
  <c r="E48" i="1" s="1"/>
  <c r="D34" i="1"/>
  <c r="T54" i="1"/>
  <c r="E54" i="1" s="1"/>
  <c r="T49" i="1"/>
  <c r="E49" i="1" s="1"/>
  <c r="T43" i="1"/>
  <c r="E43" i="1" s="1"/>
  <c r="T44" i="1"/>
  <c r="E44" i="1" s="1"/>
  <c r="T46" i="1"/>
  <c r="E46" i="1" s="1"/>
  <c r="T64" i="1"/>
  <c r="T63" i="1"/>
  <c r="T56" i="1"/>
  <c r="E56" i="1" s="1"/>
  <c r="T62" i="1"/>
  <c r="E62" i="1" s="1"/>
  <c r="T41" i="1"/>
  <c r="E41" i="1" s="1"/>
  <c r="T42" i="1"/>
  <c r="E42" i="1" s="1"/>
  <c r="F48" i="1"/>
  <c r="F46" i="1"/>
  <c r="U47" i="1"/>
  <c r="T47" i="1" s="1"/>
  <c r="E47" i="1" s="1"/>
  <c r="F49" i="1"/>
  <c r="U59" i="1"/>
  <c r="F43" i="1"/>
  <c r="U61" i="1"/>
  <c r="T61" i="1" s="1"/>
  <c r="E61" i="1" s="1"/>
  <c r="F54" i="1"/>
  <c r="U58" i="1"/>
  <c r="T58" i="1" s="1"/>
  <c r="E58" i="1" s="1"/>
  <c r="U45" i="1"/>
  <c r="T45" i="1" s="1"/>
  <c r="E45" i="1" s="1"/>
  <c r="U53" i="1"/>
  <c r="T53" i="1" s="1"/>
  <c r="E53" i="1" s="1"/>
  <c r="F44" i="1"/>
  <c r="U60" i="1"/>
  <c r="T60" i="1" s="1"/>
  <c r="E60" i="1" s="1"/>
  <c r="U55" i="1"/>
  <c r="T55" i="1" s="1"/>
  <c r="E55" i="1" s="1"/>
  <c r="U52" i="1"/>
  <c r="T52" i="1" s="1"/>
  <c r="E52" i="1" s="1"/>
  <c r="U51" i="1"/>
  <c r="T51" i="1" s="1"/>
  <c r="E51" i="1" s="1"/>
  <c r="U50" i="1"/>
  <c r="T50" i="1" s="1"/>
  <c r="E50" i="1" s="1"/>
  <c r="U57" i="1"/>
  <c r="T57" i="1" s="1"/>
  <c r="E57" i="1" s="1"/>
  <c r="F59" i="1" l="1"/>
  <c r="T59" i="1"/>
  <c r="E59" i="1" s="1"/>
  <c r="D16" i="1" s="1"/>
  <c r="F47" i="1"/>
  <c r="F52" i="1"/>
  <c r="F61" i="1"/>
  <c r="F55" i="1"/>
  <c r="F45" i="1"/>
  <c r="F58" i="1"/>
  <c r="F57" i="1"/>
  <c r="F50" i="1"/>
  <c r="F60" i="1"/>
  <c r="F51" i="1"/>
  <c r="F53" i="1"/>
  <c r="E40" i="1" l="1"/>
</calcChain>
</file>

<file path=xl/sharedStrings.xml><?xml version="1.0" encoding="utf-8"?>
<sst xmlns="http://schemas.openxmlformats.org/spreadsheetml/2006/main" count="1308" uniqueCount="355">
  <si>
    <t>Fields with asterisks * are required to generate a planning timeline</t>
  </si>
  <si>
    <t>Non SWP</t>
  </si>
  <si>
    <t xml:space="preserve">* Program Name: </t>
  </si>
  <si>
    <t>&lt;--Spell out Program Name</t>
  </si>
  <si>
    <t>SWP</t>
  </si>
  <si>
    <t xml:space="preserve">* Acquisition Pathway: </t>
  </si>
  <si>
    <t>&lt;--Select from list</t>
  </si>
  <si>
    <t xml:space="preserve">* Event Estimate Support: </t>
  </si>
  <si>
    <t xml:space="preserve">* Decision Authority: </t>
  </si>
  <si>
    <t>&lt;-- enter in mm/dd/yyyy format</t>
  </si>
  <si>
    <t xml:space="preserve">Program Management Office Point of Contact: </t>
  </si>
  <si>
    <t>&lt;-- enter name &amp; email address</t>
  </si>
  <si>
    <t>Fiscal Year Start RDT&amp;E (for period of acquisition pathway):</t>
  </si>
  <si>
    <t>&lt;-- enter in yyyy format</t>
  </si>
  <si>
    <t>Fiscal Year End RDT&amp;E for (for period of acquisition pathway):</t>
  </si>
  <si>
    <t>Fiscal Year Start PROC (for period of acquisition pathway):</t>
  </si>
  <si>
    <t>Fiscal Year End PROC (for period of acquisition pathway):</t>
  </si>
  <si>
    <t>Fiscal Year Start RDT&amp;E (for full program life cycle)</t>
  </si>
  <si>
    <t>Fiscal Year End RDT&amp;E (for full program life cycle)</t>
  </si>
  <si>
    <t>Fiscal Year Start PROC (for full program life cycle)</t>
  </si>
  <si>
    <t>Fiscal Year End PROC (for full program life cycle)</t>
  </si>
  <si>
    <t>Fiscal Year Start ALL APPNS (for full program lifecycle)</t>
  </si>
  <si>
    <t>Fiscal Year End ALL APPNS (for full program lifecycle)</t>
  </si>
  <si>
    <t>Event #</t>
  </si>
  <si>
    <t>Alt measure</t>
  </si>
  <si>
    <t>Alt Date</t>
  </si>
  <si>
    <t>Weekends</t>
  </si>
  <si>
    <t>Holiday</t>
  </si>
  <si>
    <t>Static Len</t>
  </si>
  <si>
    <t>Allowed Len Per</t>
  </si>
  <si>
    <t>Total Len</t>
  </si>
  <si>
    <t>Schedule Matrix</t>
  </si>
  <si>
    <t>MCA DBS Army Delegated</t>
  </si>
  <si>
    <t>MCA DBS Non Army Delegated</t>
  </si>
  <si>
    <t>RFP Army Delegated</t>
  </si>
  <si>
    <t>RFP Non Army Delegated</t>
  </si>
  <si>
    <t xml:space="preserve">MTA Army Delegated </t>
  </si>
  <si>
    <t xml:space="preserve">MTA Non Army Delegated </t>
  </si>
  <si>
    <t>Major Capability Acquisition (MCA; DoDI 5000.85) Milestone A (MS A) AAE</t>
  </si>
  <si>
    <t>I</t>
  </si>
  <si>
    <t>A&amp;S</t>
  </si>
  <si>
    <t>mailto:</t>
  </si>
  <si>
    <t>usarmy.belvoir.hqda-asa-fm.list.dasa-ce-crb-office@army.mil</t>
  </si>
  <si>
    <t>MCA</t>
  </si>
  <si>
    <t>MS A</t>
  </si>
  <si>
    <t>Application</t>
  </si>
  <si>
    <t>Major Capability Acquisition (MCA; DoDI 5000.85) Milestone B (MS B) AAE</t>
  </si>
  <si>
    <t>II</t>
  </si>
  <si>
    <t>AAE</t>
  </si>
  <si>
    <t>Army Cost Position Development Timeline Planner 
Army Delegated ACAT I/Special Interest MS A, B, C FRP 
Army Delegated BCAT I/Special Interest Acq ATP, Fn ATP LD ATP, FD ATP, CS ATP</t>
  </si>
  <si>
    <t>Army Cost Position Development Timeline Planner 
Army Delegated ACAT I/Special Interest MS A, B, C FRP 
Army Delegated BCAT I/Special Interest Acq ATP, Fn ATP, LD ATP, FD ATP, CS ATP</t>
  </si>
  <si>
    <t>Draft Army Cost Position Development Timeline Planner (ACAT IB/C)</t>
  </si>
  <si>
    <t xml:space="preserve"> </t>
  </si>
  <si>
    <t>Draft Army Cost Position Development Timeline Planner (ACAT ID)</t>
  </si>
  <si>
    <t>Army Cost Estimate Development Timeline Planner 
(Middle Tier Acquisition RP/Middle Tier Acquisition RF I)
MTA Army Delegated</t>
  </si>
  <si>
    <t>Army Cost Estimate Development Timeline Planner 
(Middle Tier Acquisition RP/ Middle Tier Acquisition RF e)
MTA Non-Army Delegated</t>
  </si>
  <si>
    <t>Army Cost Estimate Development Timeline Planner 
(Software Pathway Execution Decision)</t>
  </si>
  <si>
    <t>Software Acquisition Pathway Cost Growth 
Sufficiency Review Timeline Planner 
For ACAT I/II SWP Programs with Cost Growth*</t>
  </si>
  <si>
    <t>Operational Sustainment Review (OSR) Independent Cost Estimate Development Timeline Planner 
(ACAT I)</t>
  </si>
  <si>
    <t>subject:</t>
  </si>
  <si>
    <t>Notification of Upcoming Estimate</t>
  </si>
  <si>
    <t>DBS</t>
  </si>
  <si>
    <t>RFP</t>
  </si>
  <si>
    <t>Embedded</t>
  </si>
  <si>
    <t>Major Capability Acquisition (MCA; DoDI 5000.85) Milestone C (MS C) AAE</t>
  </si>
  <si>
    <t>III</t>
  </si>
  <si>
    <t xml:space="preserve"> The dates in this timeline planner support a DASA-CE Sufficiency Review for Software Pathway programs that are experiencing cost growth as defined in the ASA(ALT) Software Acquisition Pathway Policy (22 Dec. 2021)</t>
  </si>
  <si>
    <t>Display Text:</t>
  </si>
  <si>
    <t>MTA RP</t>
  </si>
  <si>
    <t>MS B</t>
  </si>
  <si>
    <t>Defense Business System</t>
  </si>
  <si>
    <t>Major Capability Acquisition (MCA; DoDI 5000.85) Full Rate Production (FRP) AAE</t>
  </si>
  <si>
    <t>IV</t>
  </si>
  <si>
    <t xml:space="preserve">The objective is to complete the draft ACP and Affordability Analysis to support Army OIPT.
DASA-CE Darft ACP Review occurs 70 Days after Draft CARD is briefed to the CRBWG
</t>
  </si>
  <si>
    <t xml:space="preserve">Program Name: </t>
  </si>
  <si>
    <t>MTA RF</t>
  </si>
  <si>
    <t>MS C</t>
  </si>
  <si>
    <t>Major Capability Acquisition (MCA; DoDI 5000.85) Re-Baseline AAE</t>
  </si>
  <si>
    <t>Cost Growth Determination</t>
  </si>
  <si>
    <t>FRP</t>
  </si>
  <si>
    <t>Major Capability Acquisition (MCA; DoDI 5000.85) Request for Proposal (RFP) Release AAE</t>
  </si>
  <si>
    <t>DASA-CE issued Kick-off Memo*</t>
  </si>
  <si>
    <t>DASA-CE issued Kick-off Memo</t>
  </si>
  <si>
    <t xml:space="preserve">Notify DASA-CE/ASA(ALT) of Cost Growth Determination </t>
  </si>
  <si>
    <t>DASA-CE Cat A/B Cost Estimate Identification</t>
  </si>
  <si>
    <t xml:space="preserve">Pathway: </t>
  </si>
  <si>
    <t>Re-Base</t>
  </si>
  <si>
    <t>Major Capability Acquisition (MCA; DoDI 5000.85) Operational Sustainment Review (OSR) AAE</t>
  </si>
  <si>
    <t>Draft CARD Submission to ASA(ALT)</t>
  </si>
  <si>
    <t>Submission of POE, updated CARD, and supporting documentation to include software metrics</t>
  </si>
  <si>
    <t>OSR Kick-off</t>
  </si>
  <si>
    <t xml:space="preserve">Event Estimate Support: </t>
  </si>
  <si>
    <t>OSR</t>
  </si>
  <si>
    <t>Major Capability Acquisition (MCA; DoDI 5000.85) Milestone A (MS A) A&amp;S</t>
  </si>
  <si>
    <t>Cost IPT to review updated estimate and software metrics</t>
  </si>
  <si>
    <t>Draft CARD Submitted</t>
  </si>
  <si>
    <t xml:space="preserve">ACAT/BCAT Equivalent: </t>
  </si>
  <si>
    <t>FR ATP</t>
  </si>
  <si>
    <t>Major Capability Acquisition (MCA; DoDI 5000.85) Milestone B (MS B) A&amp;S</t>
  </si>
  <si>
    <t>CRB Working Group Kick-Off (Draft ACP presented to CRBWG/CA)</t>
  </si>
  <si>
    <t>First Submission of  POE</t>
  </si>
  <si>
    <t>First Submission of POE</t>
  </si>
  <si>
    <t xml:space="preserve">Decision Authority: </t>
  </si>
  <si>
    <t>LD ATP</t>
  </si>
  <si>
    <t>Major Capability Acquisition (MCA; DoDI 5000.85) Milestone C (MS C) A&amp;S</t>
  </si>
  <si>
    <t>Draft ACP Presented to the DASA-CE</t>
  </si>
  <si>
    <t>Initial POE Submission</t>
  </si>
  <si>
    <t>DASA-CE issues Sufficiency Review Memo</t>
  </si>
  <si>
    <t>UPDATES BASED ON ABOVE</t>
  </si>
  <si>
    <t>Acq ATP</t>
  </si>
  <si>
    <t>Major Capability Acquisition (MCA; DoDI 5000.85) Full Rate Production (FRP) A&amp;S</t>
  </si>
  <si>
    <t>Army OIPT</t>
  </si>
  <si>
    <t>DASA-CE Determination to perform Full CCE or Limited CCE</t>
  </si>
  <si>
    <t>Final documentation uploaded to CPP</t>
  </si>
  <si>
    <t>Total Estimated Dollar Value in $M (specify years included in estimate):</t>
  </si>
  <si>
    <t>Enter</t>
  </si>
  <si>
    <t>Major Capability Acquisition (MCA; DoDI 5000.85) Re-Baseline A&amp;S</t>
  </si>
  <si>
    <t>ASARC</t>
  </si>
  <si>
    <t xml:space="preserve">Final Program Description Submission to DASA-CE post comment adjudication </t>
  </si>
  <si>
    <t xml:space="preserve">Updated CARD (CARD/CARD-like document) to DASA-CE post comment adjudication </t>
  </si>
  <si>
    <t>Submission of POE to DASA-CE</t>
  </si>
  <si>
    <t xml:space="preserve">Base Year of Total Estimated Dollar Value: </t>
  </si>
  <si>
    <t>Major Capability Acquisition (MCA; DoDI 5000.85) Request for Proposal (RFP) Release A&amp;S</t>
  </si>
  <si>
    <t>CCE Methodology brief to DASA-CE</t>
  </si>
  <si>
    <t>Ex Phs</t>
  </si>
  <si>
    <t>Major Capability Acquisition (MCA; DoDI 5000.85) Operational Sustainment Review (OSR) A&amp;S</t>
  </si>
  <si>
    <t>DAB</t>
  </si>
  <si>
    <t xml:space="preserve">If SWP Growth Notification, Delta between Original and Current Estimate in BY $M: </t>
  </si>
  <si>
    <t>$ Grow</t>
  </si>
  <si>
    <t xml:space="preserve">POE/CCE Submission </t>
  </si>
  <si>
    <t>CRB Working Group Kick-Off (POE/CCE presented to CRBWG)</t>
  </si>
  <si>
    <t>CCE Estimate Results brief to DASA-CE</t>
  </si>
  <si>
    <t>ICE Estimate Results brief to DASA-CE</t>
  </si>
  <si>
    <t>OSR IPR 1</t>
  </si>
  <si>
    <t>CRB Working Group Kick-Off (POE/ICE presented to CRBWG/CA)</t>
  </si>
  <si>
    <t>Second POE/CCE Estimate Submission</t>
  </si>
  <si>
    <t>Final POE Submission; ICE Submission</t>
  </si>
  <si>
    <t>CRB Working Group Kickoff</t>
  </si>
  <si>
    <t>OSR IPR 2 (Includes Draft ICE)</t>
  </si>
  <si>
    <t>Recommended Draft Army Cost Estimate (ACE) to DASA-CE</t>
  </si>
  <si>
    <t>ICE Reconciliation Working Group Start</t>
  </si>
  <si>
    <t>ACE/Affordability Assessment to CRB Principals</t>
  </si>
  <si>
    <t>MTA package sent to DASM</t>
  </si>
  <si>
    <t>Defense Business System (DBS; DoDI 5000.75) Functional Requirements ATP AAE</t>
  </si>
  <si>
    <t>Deliver ASA(FM&amp;C) Approved ACP (FM&amp;C Memo/CAB/Affordability Memo)</t>
  </si>
  <si>
    <t>Update ACE, if required</t>
  </si>
  <si>
    <t>Updated Signed CARD Addendum</t>
  </si>
  <si>
    <t>Defense Business System (DBS; DoDI 5000.75) Limited Deployment ATP AAE</t>
  </si>
  <si>
    <t>AAE MTA Approval</t>
  </si>
  <si>
    <t>Defense Business System (DBS; DoDI 5000.75) Acquisition ATP AAE</t>
  </si>
  <si>
    <t>Major Capability Acquisition (MCA; DoDI 5000.85)</t>
  </si>
  <si>
    <t>Defense Business System (DBS; DoDI 5000.75)</t>
  </si>
  <si>
    <t>Middle Tier Acquisition Rapid Prototyping (MTA RP; DoDI 5000.80)</t>
  </si>
  <si>
    <t>Middle Tier Acquisition Rapid Fielding (MTA RF; DoDI 5000.80)</t>
  </si>
  <si>
    <t>Software Acquisition (SWP; DoDI 5000.87)</t>
  </si>
  <si>
    <t xml:space="preserve">Final ACE documentation*** uploaded to CPP, to include final Program Description </t>
  </si>
  <si>
    <t>Software Pathway Execution Approval</t>
  </si>
  <si>
    <t>ICE Memo/CAB complete</t>
  </si>
  <si>
    <t>Defense Business System (DBS; DoDI 5000.75) Full Deployment ATP AAE</t>
  </si>
  <si>
    <t>Milestone A (MS A)</t>
  </si>
  <si>
    <t>Functional Requirements ATP</t>
  </si>
  <si>
    <t>Entrance</t>
  </si>
  <si>
    <t>Execution Phase</t>
  </si>
  <si>
    <t>Cost WIPT with CA, if requested by CA</t>
  </si>
  <si>
    <t xml:space="preserve">Final documentation uploaded to CPP, to include Final Program Description (CARD/CARD-like document) </t>
  </si>
  <si>
    <t>Defense Business System (DBS; DoDI 5000.75) Functional Requirements ATP A&amp;S</t>
  </si>
  <si>
    <t>Request for Proposal (RFP) Release</t>
  </si>
  <si>
    <t>Limited Deployment ATP</t>
  </si>
  <si>
    <t>Cost Growth</t>
  </si>
  <si>
    <t>Defense Business System (DBS; DoDI 5000.75) Limited Deployment ATP A&amp;S</t>
  </si>
  <si>
    <t>Milestone B (MS B)</t>
  </si>
  <si>
    <t>Acquisition ATP</t>
  </si>
  <si>
    <t>Defense Business System (DBS; DoDI 5000.75) Acquisition ATP A&amp;S</t>
  </si>
  <si>
    <t>Milestone C (MS C)</t>
  </si>
  <si>
    <t>Full Deployment ATP</t>
  </si>
  <si>
    <t>Defense Business System (DBS; DoDI 5000.75) Full Deployment ATP A&amp;S</t>
  </si>
  <si>
    <t>Full Rate Production (FRP)</t>
  </si>
  <si>
    <t>Capability Support ATP</t>
  </si>
  <si>
    <t>Re-Baseline</t>
  </si>
  <si>
    <t>Operational Sustainment Review (OSR)</t>
  </si>
  <si>
    <t xml:space="preserve">*  Cost growth is defined in the ASA(ALT) Software Acquisition Pathway Policy (22 Dec. 2021) and is defined as:
i) A percent increase in the total estimate over the FYDP of at least 15% over the previous estimate; 
ii) A percent increase in the estimate of any previously estimated year of at least 30% </t>
  </si>
  <si>
    <t>Defense Business System (DBS; DoDI 5000.75) Capability Support ATP AAE</t>
  </si>
  <si>
    <t>Defense Business System (DBS; DoDI 5000.75) Capability Support ATP A&amp;S</t>
  </si>
  <si>
    <t>Middle Tier Acquisition Rapid Fielding (MTA RF; DoDI 5000.80) Entrance AAE</t>
  </si>
  <si>
    <t>Middle Tier Acquisition Rapid Prototyping (MTA RP; DoDI 5000.80) Entrance AAE</t>
  </si>
  <si>
    <t>Middle Tier Acquisition Rapid Fielding (MTA RF; DoDI 5000.80) Entrance A&amp;S</t>
  </si>
  <si>
    <t>Middle Tier Acquisition Rapid Prototyping (MTA RP; DoDI 5000.80) Entrance A&amp;S</t>
  </si>
  <si>
    <t>Software Acquisition (SWP; DoDI 5000.87) Execution Phase AAE</t>
  </si>
  <si>
    <t>Software Acquisition (SWP; DoDI 5000.87) Cost Growth AAE</t>
  </si>
  <si>
    <t>Software Acquisition (SWP; DoDI 5000.87) Execution Phase A&amp;S</t>
  </si>
  <si>
    <t>Software Acquisition (SWP; DoDI 5000.87) Cost Growth A&amp;S</t>
  </si>
  <si>
    <t>V2</t>
  </si>
  <si>
    <t>correct Nrief in SWP</t>
  </si>
  <si>
    <t>V3</t>
  </si>
  <si>
    <t>removed drop down acronyms</t>
  </si>
  <si>
    <t>add helpful format for meta data</t>
  </si>
  <si>
    <t>made SW field N/A if not required</t>
  </si>
  <si>
    <t>fixed potato with hard validation error</t>
  </si>
  <si>
    <t>v4</t>
  </si>
  <si>
    <t>skip</t>
  </si>
  <si>
    <t>v5</t>
  </si>
  <si>
    <t xml:space="preserve">added back email easy button </t>
  </si>
  <si>
    <t>correct MTA RF data of error D15</t>
  </si>
  <si>
    <t>v6</t>
  </si>
  <si>
    <t>added POC</t>
  </si>
  <si>
    <t>v20220218</t>
  </si>
  <si>
    <t>removed ASAR Distro</t>
  </si>
  <si>
    <t>Add Full Deployment ATP to timelines for DBSs</t>
  </si>
  <si>
    <t>update OSR time line to timeline for Jenna on 14 Feb 2021 email</t>
  </si>
  <si>
    <t>V20220407</t>
  </si>
  <si>
    <t>update OSR time line to timeline for Jenna on 05Apr2022 email</t>
  </si>
  <si>
    <t>v20221122</t>
  </si>
  <si>
    <t>update OSR timeline to add CA to draft ICE brief</t>
  </si>
  <si>
    <t>update to add space in header d27</t>
  </si>
  <si>
    <t>v20230215</t>
  </si>
  <si>
    <t>update column G to correct spelling error</t>
  </si>
  <si>
    <t>update to add Capability Support ATP to DBS</t>
  </si>
  <si>
    <t>v20230314</t>
  </si>
  <si>
    <t>updated OSR based on email on 3/14/2023 from Shawn Niemi</t>
  </si>
  <si>
    <t>V20230410</t>
  </si>
  <si>
    <t>update OSR Based on email form Shawn Niemi on 7 April 2023</t>
  </si>
  <si>
    <t>v20231213</t>
  </si>
  <si>
    <t>added more details on POE for ACAT level</t>
  </si>
  <si>
    <t>V20231215</t>
  </si>
  <si>
    <t>added more details on estimates in meta data</t>
  </si>
  <si>
    <t>remove the email link</t>
  </si>
  <si>
    <t>V20240205</t>
  </si>
  <si>
    <t>added DoDI references to pathway names</t>
  </si>
  <si>
    <t>update SWP to have three sub types</t>
  </si>
  <si>
    <t>update to required fields</t>
  </si>
  <si>
    <t>update to dynamic field for SW Growth and SWP Sub path</t>
  </si>
  <si>
    <t>Cleaned up LCCE and Acq pathway based on Wray</t>
  </si>
  <si>
    <t>V20240221</t>
  </si>
  <si>
    <t>&lt;-- enter in CY2024 $M</t>
  </si>
  <si>
    <t>Estimated Procurement Costs in CY2024$M (for full program life cycle):</t>
  </si>
  <si>
    <t>Estimated RDT&amp;E Costs in CY2024$M for (for period of acquisition pathway):</t>
  </si>
  <si>
    <t>Estimated Procurement Costs in CY2024$M  (for period of acquisition pathway):</t>
  </si>
  <si>
    <t>Estimated RDT&amp;E Costs in CY2024$M (for full program life cycle):</t>
  </si>
  <si>
    <t>Estimated All Appropriations Costs in CY2024$M (for full program life cycle)</t>
  </si>
  <si>
    <t>ACAT III</t>
  </si>
  <si>
    <t>RDT&amp;E</t>
  </si>
  <si>
    <t>PROC</t>
  </si>
  <si>
    <t>Greater
Than</t>
  </si>
  <si>
    <t>Greater
Than or
Equal To</t>
  </si>
  <si>
    <t>ACAT IV</t>
  </si>
  <si>
    <t>&lt; $    125</t>
  </si>
  <si>
    <t>&lt; $    510</t>
  </si>
  <si>
    <t>per FY2026 NDAA Sec 1804</t>
  </si>
  <si>
    <t>1. for MCAs, above $ figures are for lifecycle</t>
  </si>
  <si>
    <t xml:space="preserve">2. For MTAs and SWPs, above $ figures are </t>
  </si>
  <si>
    <t>generally for the period (5-yr max) of pathway</t>
  </si>
  <si>
    <t>BCAT I</t>
  </si>
  <si>
    <t>BCAT II</t>
  </si>
  <si>
    <t>TY $M</t>
  </si>
  <si>
    <t>BCAT III</t>
  </si>
  <si>
    <t>&lt; $     50</t>
  </si>
  <si>
    <t>1. above $ figures are for period of FYDP</t>
  </si>
  <si>
    <t>MDAP (ACAT I)</t>
  </si>
  <si>
    <t>Major (ACAT II)</t>
  </si>
  <si>
    <t>ALL APPNS</t>
  </si>
  <si>
    <t>notes:</t>
  </si>
  <si>
    <t>CY2024 $M</t>
  </si>
  <si>
    <r>
      <rPr>
        <sz val="11"/>
        <rFont val="Arial"/>
        <family val="2"/>
      </rPr>
      <t xml:space="preserve">* </t>
    </r>
    <r>
      <rPr>
        <b/>
        <sz val="11"/>
        <rFont val="Arial"/>
        <family val="2"/>
      </rPr>
      <t>Capability</t>
    </r>
    <r>
      <rPr>
        <sz val="11"/>
        <rFont val="Arial"/>
        <family val="2"/>
      </rPr>
      <t xml:space="preserve"> </t>
    </r>
    <r>
      <rPr>
        <b/>
        <sz val="11"/>
        <color theme="1"/>
        <rFont val="Arial"/>
        <family val="2"/>
      </rPr>
      <t xml:space="preserve">Program Executive (CPE): </t>
    </r>
  </si>
  <si>
    <t>&lt;--Spell out CPE Name</t>
  </si>
  <si>
    <t>per DoDI 5000.75 (Chg 2 Jan 2020)</t>
  </si>
  <si>
    <t>V20260601</t>
  </si>
  <si>
    <t>Major Capability Acquisition (MCA; DoDI 5000.85) Milestone A (MS A) PAE/CPE</t>
  </si>
  <si>
    <t>Major Capability Acquisition (MCA; DoDI 5000.85) Milestone B (MS B) PAE/CPE</t>
  </si>
  <si>
    <t>Major Capability Acquisition (MCA; DoDI 5000.85) Milestone C (MS C) PAE/CPE</t>
  </si>
  <si>
    <t>Major Capability Acquisition (MCA; DoDI 5000.85) Full Rate Production (FRP) PAE/CPE</t>
  </si>
  <si>
    <t>Major Capability Acquisition (MCA; DoDI 5000.85) Re-Baseline PAE/CPE</t>
  </si>
  <si>
    <t>Major Capability Acquisition (MCA; DoDI 5000.85) Request for Proposal (RFP) Release PAE/CPE</t>
  </si>
  <si>
    <t>Major Capability Acquisition (MCA; DoDI 5000.85)Operational Sustainment Review (OSR) PAE/CPE</t>
  </si>
  <si>
    <t>Defense Business System (DBS; DoDI 5000.75) Functional Requirements ATP PAE/CPE</t>
  </si>
  <si>
    <t>Defense Business System (DBS; DoDI 5000.75) Limited Deployment ATP PAE/CPE</t>
  </si>
  <si>
    <t>Defense Business System (DBS; DoDI 5000.75) Acquisition ATP PAE/CPE</t>
  </si>
  <si>
    <t>Defense Business System (DBS; DoDI 5000.75) Full Deployment ATP PAE/CPE</t>
  </si>
  <si>
    <t>Defense Business System (DBS; DoDI 5000.75) Capability Support ATP PAE/CPE</t>
  </si>
  <si>
    <t>Middle Tier Acquisition Rapid Fielding (MTA RF; DoDI 5000.80) Entrance PAE/CPE</t>
  </si>
  <si>
    <t>Middle Tier Acquisition Rapid Prototyping (MTA RP; DoDI 5000.80) Entrance PAE/CPE</t>
  </si>
  <si>
    <t>Software Acquisition (SWP; DoDI 5000.87) Execution Phase PAE/CPE</t>
  </si>
  <si>
    <t>Software Acquisition (SWP; DoDI 5000.87) Cost Growth PAE/CPE</t>
  </si>
  <si>
    <t>CPE/PMO notification to DASA-CE CRB</t>
  </si>
  <si>
    <t xml:space="preserve">CPE Signed CARD/CARD-like document to ASA(ALT) for Staffing </t>
  </si>
  <si>
    <t>Software Pathway package sent to DASM/CPE, including ACE**</t>
  </si>
  <si>
    <t>PAE/CPE</t>
  </si>
  <si>
    <t>Update to CPE and PAE verbiage</t>
  </si>
  <si>
    <t>clean up hiddened in v6 depending on final email easy button solution</t>
  </si>
  <si>
    <t>added enable content notification</t>
  </si>
  <si>
    <t xml:space="preserve">Fixed SWP Growth notification </t>
  </si>
  <si>
    <t>added logical for weekend and holiday blackout dates Wray request (only goes 2030)</t>
  </si>
  <si>
    <t>Pat update formatting of number for years and dollar values</t>
  </si>
  <si>
    <t>Pat added chart for ACAT level base on NDAA 2026</t>
  </si>
  <si>
    <t>OSW OIPT</t>
  </si>
  <si>
    <t xml:space="preserve">Capability Program Executive Office (CPE): </t>
  </si>
  <si>
    <t>CPE-Approved CARD Submission to ASA(ALT)</t>
  </si>
  <si>
    <t xml:space="preserve">CPE-Approved CARD Submission to ASA(ALT) for Staffing </t>
  </si>
  <si>
    <t>Early Milestone notification to OSW CA is essential because they will decide whether to develop the statutory ICE or delegate it to DASA-CE. 
CRB ACP Review occurs 90 Days after CPE approved CARD is briefed to the CRB.</t>
  </si>
  <si>
    <t>Early Milestone notification to OSW CA is essential because they will decide whether to develop or delegate the regulatory estimate of life-cycle costs for MTA rapid prototyping and fielding programs</t>
  </si>
  <si>
    <t>Early Milestone notification to OSW CA is essential because they will decide whether to develop or delegate the regulatory independent cost estimate for ACAT I/ACAT II programs pursuing the Software Pathway.
Enter desired SWP Execution Phase Approval Date and the rest of the dates will automatically calculate</t>
  </si>
  <si>
    <t>Early Milestone notification to OSW CA is essential because they will decide whether to develop or delegate the ICE.</t>
  </si>
  <si>
    <t xml:space="preserve">The DoDI 5000.73 contains timelines developed by OSW CA for submission of documents to support Milestone Reviews and are tied to the OSW OIPT.  HQDA and the Program Office must complete the Cost Analysis and Affordability Analysis in time to support the Army OIPT.  The dates in this timeline planner were developed to be as consistent as possible with the OSW timelines but provide the Army staff sufficient time to complete the required analyses to inform the Army OIPT.  </t>
  </si>
  <si>
    <t xml:space="preserve">DoDI 5000.73 states that OSW CA will meet with representatives from the Service Cost Agency and Program Office no later than 180 calendar days before the scheduled Development RFP Release Decision Point. At this meeting, it will be determined what cost analysis, if any, will be presented at the Decision Point Review and who will be responsible for preparing it. For some programs, the Milestone A ICE will suffice as is or it is updated. In other cases, the cost analysis may be a complete ICE.  The DoDI 5000.73 contains timelines developed by OSW CA for submission of documents to support Milestone Reviews and are tied to the OSW OIPT.  HQDA and the Program Office must complete the cost analysis and affordability analysis in time to support the Army OIPT.  The dates in this timeline planner were developed to be as consistent as possible with the OSW timelines but provide the Army staff sufficient time to complete the required analyses to inform the Army OIPT.  </t>
  </si>
  <si>
    <t>The DoDI 5000.73 contains timelines developed by OSW CA for submission of documents to support MTA approval.  HQDA and the Program Office must complete the Cost Estimate to support the MTA package submission to the DASM.  The dates in this timeline planner were developed to be consistent with current Army policy and support OSW timelines.</t>
  </si>
  <si>
    <t>The DoDI 5000.73 contains timelines developed by OSW CA for submission of documents to support the Software Pathway (SWP) Execution Phase (EP) decision. HQDA and the Program Office must complete the Army Cost Estimate (ACE) to support the SWP EP decision. The dates in this timeline planner were developed to be consistent with current Army policy and support OSW timelines.</t>
  </si>
  <si>
    <t xml:space="preserve"> The DoDI 5000.73 contains timelines developed by OSW CA for submission of documents to support Sustainment Reviews. DASA-CE and the Program Office must complete the Cost Estimate to support the Operational Sustainment Review. The dates in this timeline planner were developed to be consistent with current Army policy and support OSW timelines.</t>
  </si>
  <si>
    <t>Notify OSW CA/DASA-CE CRB of upcoming decision*</t>
  </si>
  <si>
    <t>Notify OSW CA of upcoming OSR (DASA-CE issues Kick-off Memo)</t>
  </si>
  <si>
    <t xml:space="preserve">Notify OSW CA of Upcoming Milestone </t>
  </si>
  <si>
    <t>PM/CRBWG Cost WIPT with OSW CA</t>
  </si>
  <si>
    <t>PM/CRBWG Cost WIPT with OSW CA/Draft Program Description Briefing**</t>
  </si>
  <si>
    <t>PM/CRBWG Cost WIPT with OSW CA/
Draft CARD delivered to ASA(ALT)/DASA-CE/OSW CA</t>
  </si>
  <si>
    <t>Draft CARD Submitted to ASA(ALT)/DASA-CE/OSW CA</t>
  </si>
  <si>
    <t>Acquisition/Cost WIPT with DASA-CE, DASA-S, and OSW CA</t>
  </si>
  <si>
    <t xml:space="preserve">OSW CA Determination to Review Component ICE or Prepare OSW CA ICE </t>
  </si>
  <si>
    <t>CARD brief to Army Principals and OSW CA</t>
  </si>
  <si>
    <t xml:space="preserve">Draft ICE Results/Category A/B Briefing to Army Principals and OSW CA </t>
  </si>
  <si>
    <t>ICE Results to OSW CA</t>
  </si>
  <si>
    <t>CARD &amp; POE Briefing to CRB Working Group</t>
  </si>
  <si>
    <t>Sufficiency Review (SR) Results Briefing to DASA-CE</t>
  </si>
  <si>
    <t>CARD Briefing to CRB Working Group</t>
  </si>
  <si>
    <t>POE Briefing to limited CRBWG members</t>
  </si>
  <si>
    <t>CCE Methodology Briefing to DASA-CE</t>
  </si>
  <si>
    <t>ICE Methodology Briefing to DASA-CE</t>
  </si>
  <si>
    <t>POE Briefing to DASA-CE</t>
  </si>
  <si>
    <t>CCE Results Briefing to DASA-CE</t>
  </si>
  <si>
    <t>CARD/CARD-like document Briefing to CRBWG</t>
  </si>
  <si>
    <t xml:space="preserve">Program Description Briefing to CRB Principals </t>
  </si>
  <si>
    <t xml:space="preserve">CARD (CARD/CARD-like document) Briefing to CRB Principals </t>
  </si>
  <si>
    <t>Final ICE Results Briefing to DASA-CE, DASA-S, and OSW CA</t>
  </si>
  <si>
    <t>Notify DASA-CE of Upcoming Milestone</t>
  </si>
  <si>
    <r>
      <t xml:space="preserve">Planning Timeline will be updated once CRB Analyst is notified and events are coordinated with ASA(ALT) and PMO
 </t>
    </r>
    <r>
      <rPr>
        <b/>
        <i/>
        <sz val="12"/>
        <color rgb="FFFF0000"/>
        <rFont val="Arial"/>
        <family val="2"/>
      </rPr>
      <t>(Planner attempts to block off weekends and holiday periods for more realistic planning)</t>
    </r>
  </si>
  <si>
    <t>Deliver ACE to OSW CA***</t>
  </si>
  <si>
    <t>Deliver ACE to OSW CA</t>
  </si>
  <si>
    <t xml:space="preserve">OSW CA Determination to Review Component ICE or Prepare CA ICE </t>
  </si>
  <si>
    <t>Compare ACP to OSW CA ICE</t>
  </si>
  <si>
    <t xml:space="preserve">The Draft CARD submitted to ASA(ALT)/DASA-CE/OSW CA 180 days prior to the CRB (201 days prior to the Army OIPT) does not require CPE signature.
The CARD submitted to ASA(ALT) 128 days prior to the CRB (149 days prior to the Army OIPT) does require CPE signature
DoDI 5000.73 bases dates on the OSW OIPT, these dates are based on the Army OIPT
OSW CA - Cost Assessment Directorate of OSW CAPE
ICE - Independent Cost Estimate
CCA - Component Cost Assessment
</t>
  </si>
  <si>
    <t xml:space="preserve">The Draft CARD submitted to ASA(ALT)/DASA-CE/OSW CA 180 days prior to the CRB (201 days prior to the Army OIPT) does not require PEO signature.
The CARD submitted to ASA(ALT) 128 days prior to the CRB (149 days prior to the Army OIPT) does require PEO signature
DoDI 5000.73 bases dates on the OSW OIPT, these dates are based on the Army OIPT
OSW CA - Cost Assessment Directorate of OSW CAPE
ICE - Independent Cost Estimate
CCA - Component Cost Assessment
</t>
  </si>
  <si>
    <t xml:space="preserve">The Draft CARD submitted to ASA(ALT)/DASA-CE/OSW CA 130 days prior to the Army OIPT does not require CPE signature.
DoDI 5000.73 bases dates on the RFP Release Review Decision date, these dates are based on the Army OIPT
OSW CA - Cost Assessment Directorate of OSW CAPE
ICE - Independent Cost Estimate
CCA - Component Cost Assessment
</t>
  </si>
  <si>
    <t>* Kick-off memo will include the MTA Cost Estimate Timeline and specific data requests.
** PMO will brief the draft Program Description at the Cost WIPT to gain feedback on tailored contents. Program Description (CARD-like) document will be tailored at the discretion of the Cost WIPT, and will include: Program Overview and Status, Requirements, Acquisition Strategy, Program Schedule, Major Components, Software Sizing, Time-phased Qty, Test Description/Schedule, GFE, Sustaiment Concept (Interim Contractor Logistic Support scope &amp; duration, FSR/LAR, transition dates to TT/SS PEGs, etc), Manpower, and Training.
*** Final ACE timeline is notional and may be dependent on Governance Board schedule and contract award timelines.
OSW CA - Cost Assessment Directorate of OSW CAPE
POE - Program Cost Estimate 
CCE - Component Cost Estimate</t>
  </si>
  <si>
    <t>* Kick-off memo will include the MTA Cost Estimate Timeline and specific data requests.
** Acquisition Strategy, Program Schedule, Major Components, Software Sizing, Time-phased Qty, Test Description/Schedule, GFE, Sustaiment Concept (Interim Contractor Logistic Support scope &amp; duration, FSR/LAR, transition dates to TT/SS PEGs, etc), Manpower, and Training.
*** Final ACE timeline is notional and may be dependent on Governance Board schedule and contract award timelines.
OSW CA - Cost Assessment Directorate of OSW CAPE
POE - Program Cost Estimate 
CCE - Component Cost Estimate</t>
  </si>
  <si>
    <t xml:space="preserve">* Per the DoDI 5000.73 and ASA(ALT) policy, the PM/CPE is also required to notify OSW CA and DASA-CE once the program enters the planning phase. If the start of the planning phase is less than 210 days prior to the EP, the timeline will be tailored accordingly. If the program intends to skip the planning phase, notification occurs when the decision to skip the phase is made. Notification must occur NLT 120 days from Execution decision. Official notification to DASA-CE follows the notification instructions in the FM&amp;C SWP Cost Policy Memo.
** Submission to DASM applicable if AAE is the DA
*** ACE serves as OSW CA-delegated estimate 
OSW CA - Cost Assessment Directorate of OSW CAPE
POE - Program Cost Estimate 
ACE - Army Cost Estimate
</t>
  </si>
  <si>
    <t>CARD Briefing to CRB Principals</t>
  </si>
  <si>
    <t>Recommended ACP Briefing to DASA-CE</t>
  </si>
  <si>
    <t>Recommended ACP Briefing to CRB Principals</t>
  </si>
  <si>
    <t>Deliver CRB-Reviewed ACP and ICE to OSW CA</t>
  </si>
  <si>
    <t>AAE ACP/ICE Review with PM, DASA-CE and OSW CA (If reqd)</t>
  </si>
  <si>
    <t>Deliver CARD with CRB Updates to OSW CA</t>
  </si>
  <si>
    <t>CCE/ICE Results Briefing to DASA-CE/OSW CA</t>
  </si>
  <si>
    <t xml:space="preserve">POE and CCE/ICE Submission </t>
  </si>
  <si>
    <t>CCE/ICE Methodology Briefing to DASA-CE/OSW CA</t>
  </si>
  <si>
    <t xml:space="preserve">CPE-Signed Program Description (CARD/CARD-like Document) to ASA(ALT) for Staffing </t>
  </si>
  <si>
    <t>Program Description Briefing to CRB Working Group</t>
  </si>
  <si>
    <t>Recommended ACE/Affordability Assessment to CRB Principals</t>
  </si>
  <si>
    <t>OSW CA Submission of Estimate of Life-Cycle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</si>
</sst>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409]d\-mmm\-yy;@"/>
    <numFmt numFmtId="165" formatCode="[$-F800]dddd\,\ mmmm\ dd\,\ yyyy"/>
    <numFmt numFmtId="166" formatCode="_(* #,##0_);_(* \(#,##0\);_(* &quot;-&quot;??_);_(@_)"/>
    <numFmt numFmtId="167" formatCode="m/d/yyyy;@"/>
    <numFmt numFmtId="168" formatCode="&quot;$&quot;#,##0.0"/>
    <numFmt numFmtId="169" formatCode="_(&quot;$&quot;* #,##0_);_(&quot;$&quot;* \(#,##0\);_(&quot;$&quot;* &quot;-&quot;??_);_(@_)"/>
  </numFmts>
  <fonts count="26" x14ac:knownFonts="1">
    <font>
      <sz val="11"/>
      <color theme="1"/>
      <name val="Calibri"/>
      <family val="2"/>
      <scheme val="minor"/>
    </font>
    <font>
      <sz val="11"/>
      <color theme="1"/>
      <name val="Calibri"/>
      <family val="2"/>
      <scheme val="minor"/>
    </font>
    <font>
      <sz val="10"/>
      <name val="Arial"/>
      <family val="2"/>
    </font>
    <font>
      <b/>
      <sz val="11"/>
      <color theme="0"/>
      <name val="Calibri"/>
      <family val="2"/>
      <scheme val="minor"/>
    </font>
    <font>
      <b/>
      <sz val="11"/>
      <color theme="1"/>
      <name val="Calibri"/>
      <family val="2"/>
      <scheme val="minor"/>
    </font>
    <font>
      <sz val="11"/>
      <name val="Arial"/>
      <family val="2"/>
    </font>
    <font>
      <sz val="11"/>
      <color theme="1"/>
      <name val="Arial"/>
      <family val="2"/>
    </font>
    <font>
      <b/>
      <sz val="11"/>
      <color theme="1"/>
      <name val="Arial"/>
      <family val="2"/>
    </font>
    <font>
      <b/>
      <sz val="14"/>
      <color theme="1"/>
      <name val="Arial"/>
      <family val="2"/>
    </font>
    <font>
      <b/>
      <sz val="11"/>
      <name val="Arial"/>
      <family val="2"/>
    </font>
    <font>
      <b/>
      <sz val="11"/>
      <color rgb="FFFF0000"/>
      <name val="Arial"/>
      <family val="2"/>
    </font>
    <font>
      <b/>
      <sz val="12"/>
      <color rgb="FFFF0000"/>
      <name val="Arial"/>
      <family val="2"/>
    </font>
    <font>
      <sz val="16"/>
      <color rgb="FFFF0000"/>
      <name val="Arial"/>
      <family val="2"/>
    </font>
    <font>
      <u/>
      <sz val="11"/>
      <color theme="10"/>
      <name val="Calibri"/>
      <family val="2"/>
      <scheme val="minor"/>
    </font>
    <font>
      <sz val="11"/>
      <color rgb="FFFF0000"/>
      <name val="Arial"/>
      <family val="2"/>
    </font>
    <font>
      <b/>
      <i/>
      <sz val="12"/>
      <color rgb="FFFF0000"/>
      <name val="Arial"/>
      <family val="2"/>
    </font>
    <font>
      <b/>
      <sz val="11"/>
      <color rgb="FF00B0F0"/>
      <name val="Calibri"/>
      <family val="2"/>
      <scheme val="minor"/>
    </font>
    <font>
      <sz val="16"/>
      <color theme="1"/>
      <name val="Arial"/>
      <family val="2"/>
    </font>
    <font>
      <b/>
      <sz val="16"/>
      <color rgb="FFFF0000"/>
      <name val="Arial"/>
      <family val="2"/>
    </font>
    <font>
      <sz val="16"/>
      <color theme="1"/>
      <name val="Calibri"/>
      <family val="2"/>
      <scheme val="minor"/>
    </font>
    <font>
      <b/>
      <i/>
      <sz val="11"/>
      <name val="Arial"/>
      <family val="2"/>
    </font>
    <font>
      <b/>
      <sz val="16"/>
      <color rgb="FF00B050"/>
      <name val="Arial"/>
      <family val="2"/>
    </font>
    <font>
      <i/>
      <sz val="12"/>
      <name val="Arial"/>
      <family val="2"/>
    </font>
    <font>
      <b/>
      <sz val="12"/>
      <color theme="1"/>
      <name val="Calibri"/>
      <family val="2"/>
      <scheme val="minor"/>
    </font>
    <font>
      <b/>
      <sz val="14"/>
      <color theme="1"/>
      <name val="Calibri"/>
      <family val="2"/>
      <scheme val="minor"/>
    </font>
    <font>
      <b/>
      <i/>
      <sz val="11"/>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bgColor indexed="64"/>
      </patternFill>
    </fill>
    <fill>
      <patternFill patternType="solid">
        <fgColor theme="4"/>
        <bgColor theme="4"/>
      </patternFill>
    </fill>
    <fill>
      <patternFill patternType="solid">
        <fgColor them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style="thin">
        <color indexed="64"/>
      </right>
      <top/>
      <bottom/>
      <diagonal/>
    </border>
    <border>
      <left/>
      <right/>
      <top/>
      <bottom style="medium">
        <color indexed="64"/>
      </bottom>
      <diagonal/>
    </border>
    <border>
      <left style="mediumDashed">
        <color rgb="FFFF0000"/>
      </left>
      <right/>
      <top/>
      <bottom/>
      <diagonal/>
    </border>
    <border>
      <left/>
      <right style="mediumDashed">
        <color rgb="FFFF0000"/>
      </right>
      <top/>
      <bottom/>
      <diagonal/>
    </border>
    <border>
      <left style="thin">
        <color indexed="64"/>
      </left>
      <right style="thick">
        <color rgb="FFFF0000"/>
      </right>
      <top style="thick">
        <color rgb="FFFF0000"/>
      </top>
      <bottom style="thin">
        <color indexed="64"/>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left style="thick">
        <color rgb="FFFF0000"/>
      </left>
      <right/>
      <top style="thick">
        <color rgb="FFFF0000"/>
      </top>
      <bottom style="thin">
        <color indexed="64"/>
      </bottom>
      <diagonal/>
    </border>
    <border>
      <left/>
      <right style="thin">
        <color indexed="64"/>
      </right>
      <top style="thick">
        <color rgb="FFFF0000"/>
      </top>
      <bottom style="thin">
        <color indexed="64"/>
      </bottom>
      <diagonal/>
    </border>
    <border>
      <left style="thick">
        <color rgb="FFFF0000"/>
      </left>
      <right/>
      <top style="thin">
        <color indexed="64"/>
      </top>
      <bottom style="thin">
        <color indexed="64"/>
      </bottom>
      <diagonal/>
    </border>
    <border>
      <left/>
      <right style="thin">
        <color indexed="64"/>
      </right>
      <top style="thin">
        <color indexed="64"/>
      </top>
      <bottom style="thin">
        <color indexed="64"/>
      </bottom>
      <diagonal/>
    </border>
    <border>
      <left style="thick">
        <color rgb="FFFF0000"/>
      </left>
      <right/>
      <top style="thin">
        <color indexed="64"/>
      </top>
      <bottom style="thick">
        <color rgb="FFFF0000"/>
      </bottom>
      <diagonal/>
    </border>
    <border>
      <left/>
      <right style="thin">
        <color indexed="64"/>
      </right>
      <top style="thin">
        <color indexed="64"/>
      </top>
      <bottom style="thick">
        <color rgb="FFFF0000"/>
      </bottom>
      <diagonal/>
    </border>
    <border>
      <left style="thick">
        <color rgb="FFFF0000"/>
      </left>
      <right/>
      <top/>
      <bottom style="thin">
        <color indexed="64"/>
      </bottom>
      <diagonal/>
    </border>
    <border>
      <left/>
      <right style="thin">
        <color indexed="64"/>
      </right>
      <top/>
      <bottom style="thin">
        <color indexed="64"/>
      </bottom>
      <diagonal/>
    </border>
    <border>
      <left style="thin">
        <color indexed="64"/>
      </left>
      <right style="thick">
        <color rgb="FFFF0000"/>
      </right>
      <top/>
      <bottom style="thin">
        <color indexed="64"/>
      </bottom>
      <diagonal/>
    </border>
    <border>
      <left style="thick">
        <color rgb="FFFF0000"/>
      </left>
      <right/>
      <top style="thin">
        <color indexed="64"/>
      </top>
      <bottom style="thick">
        <color theme="1"/>
      </bottom>
      <diagonal/>
    </border>
    <border>
      <left/>
      <right style="thin">
        <color indexed="64"/>
      </right>
      <top style="thin">
        <color indexed="64"/>
      </top>
      <bottom style="thick">
        <color theme="1"/>
      </bottom>
      <diagonal/>
    </border>
    <border>
      <left style="thin">
        <color indexed="64"/>
      </left>
      <right style="thick">
        <color rgb="FFFF0000"/>
      </right>
      <top style="thin">
        <color indexed="64"/>
      </top>
      <bottom style="thick">
        <color theme="1"/>
      </bottom>
      <diagonal/>
    </border>
    <border>
      <left style="thick">
        <color rgb="FFFF0000"/>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style="thick">
        <color rgb="FFFF0000"/>
      </right>
      <top style="thin">
        <color indexed="64"/>
      </top>
      <bottom style="double">
        <color theme="1"/>
      </bottom>
      <diagonal/>
    </border>
    <border>
      <left/>
      <right/>
      <top/>
      <bottom style="thin">
        <color indexed="64"/>
      </bottom>
      <diagonal/>
    </border>
  </borders>
  <cellStyleXfs count="8">
    <xf numFmtId="0" fontId="0" fillId="0" borderId="0"/>
    <xf numFmtId="43" fontId="1" fillId="0" borderId="0" applyFont="0" applyFill="0" applyBorder="0" applyAlignment="0" applyProtection="0"/>
    <xf numFmtId="164" fontId="2" fillId="0" borderId="0"/>
    <xf numFmtId="164" fontId="2" fillId="0" borderId="0"/>
    <xf numFmtId="0" fontId="1" fillId="0" borderId="0"/>
    <xf numFmtId="0" fontId="1" fillId="0" borderId="0"/>
    <xf numFmtId="0" fontId="13" fillId="0" borderId="0" applyNumberFormat="0" applyFill="0" applyBorder="0" applyAlignment="0" applyProtection="0"/>
    <xf numFmtId="44" fontId="1" fillId="0" borderId="0" applyFont="0" applyFill="0" applyBorder="0" applyAlignment="0" applyProtection="0"/>
  </cellStyleXfs>
  <cellXfs count="120">
    <xf numFmtId="0" fontId="0" fillId="0" borderId="0" xfId="0"/>
    <xf numFmtId="0" fontId="0" fillId="4" borderId="0" xfId="0" applyFill="1"/>
    <xf numFmtId="0" fontId="0" fillId="0" borderId="0" xfId="0" applyAlignment="1">
      <alignment wrapText="1"/>
    </xf>
    <xf numFmtId="0" fontId="4" fillId="0" borderId="0" xfId="0" applyFont="1"/>
    <xf numFmtId="0" fontId="0" fillId="4" borderId="0" xfId="0" applyFill="1" applyAlignment="1">
      <alignment wrapText="1"/>
    </xf>
    <xf numFmtId="0" fontId="5" fillId="0" borderId="1" xfId="4" applyFont="1" applyFill="1" applyBorder="1" applyAlignment="1" applyProtection="1"/>
    <xf numFmtId="0" fontId="6" fillId="0" borderId="1" xfId="4" applyFont="1" applyFill="1" applyBorder="1" applyAlignment="1" applyProtection="1"/>
    <xf numFmtId="0" fontId="6" fillId="0" borderId="1" xfId="4" applyFont="1" applyBorder="1" applyAlignment="1" applyProtection="1"/>
    <xf numFmtId="0" fontId="5" fillId="0" borderId="1" xfId="4" applyFont="1" applyBorder="1" applyAlignment="1" applyProtection="1">
      <alignment horizontal="left"/>
    </xf>
    <xf numFmtId="0" fontId="5" fillId="0" borderId="1" xfId="4" applyFont="1" applyBorder="1" applyAlignment="1" applyProtection="1"/>
    <xf numFmtId="0" fontId="0" fillId="0" borderId="0" xfId="0" applyAlignment="1"/>
    <xf numFmtId="0" fontId="6" fillId="0" borderId="0" xfId="0" applyFont="1"/>
    <xf numFmtId="0" fontId="6" fillId="0" borderId="0" xfId="0" applyFont="1" applyAlignment="1">
      <alignment wrapText="1"/>
    </xf>
    <xf numFmtId="164" fontId="9" fillId="6" borderId="11" xfId="2" applyFont="1" applyFill="1" applyBorder="1" applyAlignment="1" applyProtection="1">
      <alignment vertical="top" wrapText="1"/>
    </xf>
    <xf numFmtId="1" fontId="10" fillId="3" borderId="1" xfId="1" applyNumberFormat="1" applyFont="1" applyFill="1" applyBorder="1" applyProtection="1"/>
    <xf numFmtId="164" fontId="10" fillId="0" borderId="12" xfId="2" applyNumberFormat="1" applyFont="1" applyFill="1" applyBorder="1" applyAlignment="1" applyProtection="1">
      <alignment horizontal="right"/>
    </xf>
    <xf numFmtId="1" fontId="6" fillId="0" borderId="11" xfId="0" applyNumberFormat="1" applyFont="1" applyBorder="1" applyAlignment="1">
      <alignment horizontal="center"/>
    </xf>
    <xf numFmtId="0" fontId="5" fillId="3" borderId="1" xfId="2" applyNumberFormat="1" applyFont="1" applyFill="1" applyBorder="1" applyAlignment="1" applyProtection="1">
      <alignment vertical="center" wrapText="1"/>
    </xf>
    <xf numFmtId="1" fontId="5" fillId="3" borderId="1" xfId="1" applyNumberFormat="1" applyFont="1" applyFill="1" applyBorder="1" applyProtection="1"/>
    <xf numFmtId="164" fontId="5" fillId="0" borderId="12" xfId="2" applyNumberFormat="1" applyFont="1" applyFill="1" applyBorder="1" applyAlignment="1" applyProtection="1">
      <alignment horizontal="right"/>
    </xf>
    <xf numFmtId="0" fontId="5" fillId="3" borderId="1" xfId="2" applyNumberFormat="1" applyFont="1" applyFill="1" applyBorder="1" applyProtection="1"/>
    <xf numFmtId="0" fontId="3" fillId="7" borderId="16" xfId="0" applyFont="1" applyFill="1" applyBorder="1"/>
    <xf numFmtId="0" fontId="3" fillId="7" borderId="17" xfId="0" applyFont="1" applyFill="1" applyBorder="1"/>
    <xf numFmtId="0" fontId="6" fillId="0" borderId="1" xfId="5" applyFont="1" applyFill="1" applyBorder="1" applyAlignment="1" applyProtection="1">
      <alignment horizontal="right" vertical="center" wrapText="1"/>
    </xf>
    <xf numFmtId="0" fontId="5" fillId="0" borderId="1" xfId="5" applyFont="1" applyBorder="1" applyProtection="1"/>
    <xf numFmtId="0" fontId="5" fillId="0" borderId="1" xfId="5" applyFont="1" applyBorder="1" applyAlignment="1" applyProtection="1">
      <alignment horizontal="right"/>
    </xf>
    <xf numFmtId="0" fontId="6" fillId="0" borderId="1" xfId="5" applyFont="1" applyBorder="1" applyAlignment="1" applyProtection="1">
      <alignment horizontal="right"/>
    </xf>
    <xf numFmtId="0" fontId="5" fillId="0" borderId="18" xfId="4" applyFont="1" applyFill="1" applyBorder="1" applyAlignment="1" applyProtection="1"/>
    <xf numFmtId="165" fontId="6" fillId="0" borderId="0" xfId="0" applyNumberFormat="1" applyFont="1"/>
    <xf numFmtId="0" fontId="6" fillId="0" borderId="0" xfId="0" applyFont="1" applyBorder="1"/>
    <xf numFmtId="0" fontId="6" fillId="3" borderId="0" xfId="0" applyFont="1" applyFill="1" applyBorder="1"/>
    <xf numFmtId="0" fontId="13" fillId="0" borderId="0" xfId="6"/>
    <xf numFmtId="1" fontId="5" fillId="0" borderId="0" xfId="1" applyNumberFormat="1" applyFont="1" applyFill="1" applyBorder="1" applyAlignment="1" applyProtection="1">
      <alignment vertical="top"/>
    </xf>
    <xf numFmtId="0" fontId="0" fillId="0" borderId="0" xfId="0" applyBorder="1"/>
    <xf numFmtId="1" fontId="0" fillId="0" borderId="0" xfId="0" applyNumberFormat="1"/>
    <xf numFmtId="166" fontId="0" fillId="0" borderId="0" xfId="1" applyNumberFormat="1" applyFont="1"/>
    <xf numFmtId="14" fontId="6" fillId="0" borderId="0" xfId="0" applyNumberFormat="1" applyFont="1"/>
    <xf numFmtId="14" fontId="14" fillId="0" borderId="0" xfId="0" applyNumberFormat="1" applyFont="1"/>
    <xf numFmtId="0" fontId="6" fillId="0" borderId="0" xfId="0" applyFont="1" applyAlignment="1">
      <alignment horizontal="right"/>
    </xf>
    <xf numFmtId="0" fontId="6" fillId="0" borderId="20" xfId="0" applyFont="1" applyBorder="1"/>
    <xf numFmtId="0" fontId="6" fillId="0" borderId="21" xfId="0" applyFont="1" applyBorder="1"/>
    <xf numFmtId="0" fontId="6" fillId="3" borderId="21" xfId="0" applyFont="1" applyFill="1" applyBorder="1"/>
    <xf numFmtId="49" fontId="0" fillId="0" borderId="0" xfId="0" applyNumberFormat="1"/>
    <xf numFmtId="0" fontId="5" fillId="0" borderId="0" xfId="0" applyFont="1"/>
    <xf numFmtId="0" fontId="17" fillId="0" borderId="0" xfId="0" applyFont="1"/>
    <xf numFmtId="0" fontId="19" fillId="0" borderId="0" xfId="0" applyFont="1"/>
    <xf numFmtId="0" fontId="14" fillId="3" borderId="1" xfId="2" applyNumberFormat="1" applyFont="1" applyFill="1" applyBorder="1" applyAlignment="1" applyProtection="1">
      <alignment vertical="center" wrapText="1"/>
    </xf>
    <xf numFmtId="1" fontId="14" fillId="0" borderId="11" xfId="0" applyNumberFormat="1" applyFont="1" applyBorder="1" applyAlignment="1">
      <alignment horizontal="center"/>
    </xf>
    <xf numFmtId="1" fontId="14" fillId="3" borderId="1" xfId="1" applyNumberFormat="1" applyFont="1" applyFill="1" applyBorder="1" applyProtection="1"/>
    <xf numFmtId="164" fontId="14" fillId="0" borderId="12" xfId="2" applyNumberFormat="1" applyFont="1" applyFill="1" applyBorder="1" applyAlignment="1" applyProtection="1">
      <alignment horizontal="right"/>
    </xf>
    <xf numFmtId="0" fontId="21" fillId="3" borderId="0" xfId="0" applyFont="1" applyFill="1" applyBorder="1" applyAlignment="1">
      <alignment horizontal="center" vertical="top"/>
    </xf>
    <xf numFmtId="0" fontId="5" fillId="0" borderId="0" xfId="0" applyFont="1" applyAlignment="1">
      <alignment vertical="center"/>
    </xf>
    <xf numFmtId="0" fontId="10" fillId="3" borderId="22" xfId="0" applyFont="1" applyFill="1" applyBorder="1" applyAlignment="1" applyProtection="1">
      <alignment horizontal="right" wrapText="1" indent="1"/>
      <protection locked="0"/>
    </xf>
    <xf numFmtId="0" fontId="10" fillId="2" borderId="23" xfId="0" applyFont="1" applyFill="1" applyBorder="1" applyAlignment="1" applyProtection="1">
      <alignment horizontal="right" wrapText="1" indent="1"/>
      <protection locked="0"/>
    </xf>
    <xf numFmtId="0" fontId="10" fillId="3" borderId="23" xfId="0" applyFont="1" applyFill="1" applyBorder="1" applyAlignment="1" applyProtection="1">
      <alignment horizontal="right" wrapText="1" indent="1"/>
      <protection locked="0"/>
    </xf>
    <xf numFmtId="167" fontId="10" fillId="3" borderId="23" xfId="0" applyNumberFormat="1" applyFont="1" applyFill="1" applyBorder="1" applyAlignment="1" applyProtection="1">
      <alignment horizontal="right" wrapText="1" indent="1"/>
      <protection locked="0"/>
    </xf>
    <xf numFmtId="0" fontId="22" fillId="0" borderId="0" xfId="0" applyFont="1" applyBorder="1"/>
    <xf numFmtId="0" fontId="7" fillId="3" borderId="25" xfId="0" applyNumberFormat="1" applyFont="1" applyFill="1" applyBorder="1"/>
    <xf numFmtId="0" fontId="6" fillId="3" borderId="26" xfId="0" applyFont="1" applyFill="1" applyBorder="1"/>
    <xf numFmtId="0" fontId="6" fillId="2" borderId="27" xfId="0" applyNumberFormat="1" applyFont="1" applyFill="1" applyBorder="1"/>
    <xf numFmtId="0" fontId="6" fillId="2" borderId="28" xfId="0" applyFont="1" applyFill="1" applyBorder="1"/>
    <xf numFmtId="0" fontId="7" fillId="3" borderId="27" xfId="0" applyNumberFormat="1" applyFont="1" applyFill="1" applyBorder="1" applyAlignment="1">
      <alignment vertical="center"/>
    </xf>
    <xf numFmtId="0" fontId="6" fillId="3" borderId="28" xfId="0" applyFont="1" applyFill="1" applyBorder="1"/>
    <xf numFmtId="0" fontId="9" fillId="3" borderId="27" xfId="0" applyNumberFormat="1" applyFont="1" applyFill="1" applyBorder="1" applyAlignment="1">
      <alignment horizontal="left" vertical="center"/>
    </xf>
    <xf numFmtId="0" fontId="9" fillId="2" borderId="27" xfId="0" applyNumberFormat="1" applyFont="1" applyFill="1" applyBorder="1"/>
    <xf numFmtId="0" fontId="9" fillId="3" borderId="27" xfId="0" applyNumberFormat="1" applyFont="1" applyFill="1" applyBorder="1"/>
    <xf numFmtId="0" fontId="7" fillId="2" borderId="27" xfId="0" applyNumberFormat="1" applyFont="1" applyFill="1" applyBorder="1"/>
    <xf numFmtId="0" fontId="20" fillId="3" borderId="27" xfId="0" applyNumberFormat="1" applyFont="1" applyFill="1" applyBorder="1"/>
    <xf numFmtId="0" fontId="5" fillId="3" borderId="28" xfId="0" applyFont="1" applyFill="1" applyBorder="1"/>
    <xf numFmtId="0" fontId="9" fillId="2" borderId="27" xfId="0" applyNumberFormat="1" applyFont="1" applyFill="1" applyBorder="1" applyAlignment="1"/>
    <xf numFmtId="0" fontId="5" fillId="2" borderId="28" xfId="0" applyFont="1" applyFill="1" applyBorder="1"/>
    <xf numFmtId="0" fontId="9" fillId="2" borderId="27" xfId="0" applyNumberFormat="1" applyFont="1" applyFill="1" applyBorder="1" applyAlignment="1">
      <alignment horizontal="left" indent="3"/>
    </xf>
    <xf numFmtId="0" fontId="9" fillId="3" borderId="27" xfId="0" applyNumberFormat="1" applyFont="1" applyFill="1" applyBorder="1" applyAlignment="1">
      <alignment horizontal="left"/>
    </xf>
    <xf numFmtId="0" fontId="9" fillId="3" borderId="27" xfId="0" applyNumberFormat="1" applyFont="1" applyFill="1" applyBorder="1" applyAlignment="1">
      <alignment horizontal="left" indent="3"/>
    </xf>
    <xf numFmtId="0" fontId="9" fillId="3" borderId="27" xfId="0" applyNumberFormat="1" applyFont="1" applyFill="1" applyBorder="1" applyAlignment="1"/>
    <xf numFmtId="0" fontId="9" fillId="2" borderId="29" xfId="0" applyNumberFormat="1" applyFont="1" applyFill="1" applyBorder="1" applyAlignment="1">
      <alignment horizontal="left" indent="3"/>
    </xf>
    <xf numFmtId="0" fontId="5" fillId="2" borderId="30" xfId="0" applyFont="1" applyFill="1" applyBorder="1"/>
    <xf numFmtId="0" fontId="9" fillId="2" borderId="31" xfId="0" applyNumberFormat="1" applyFont="1" applyFill="1" applyBorder="1" applyAlignment="1"/>
    <xf numFmtId="0" fontId="5" fillId="2" borderId="32" xfId="0" applyFont="1" applyFill="1" applyBorder="1"/>
    <xf numFmtId="0" fontId="9" fillId="3" borderId="34" xfId="0" applyNumberFormat="1" applyFont="1" applyFill="1" applyBorder="1" applyAlignment="1">
      <alignment horizontal="left" vertical="center"/>
    </xf>
    <xf numFmtId="0" fontId="5" fillId="3" borderId="35" xfId="0" applyFont="1" applyFill="1" applyBorder="1"/>
    <xf numFmtId="0" fontId="10" fillId="3" borderId="36" xfId="0" applyFont="1" applyFill="1" applyBorder="1" applyAlignment="1" applyProtection="1">
      <alignment horizontal="right" wrapText="1" indent="1"/>
      <protection locked="0"/>
    </xf>
    <xf numFmtId="168" fontId="10" fillId="2" borderId="23" xfId="1" applyNumberFormat="1" applyFont="1" applyFill="1" applyBorder="1" applyAlignment="1" applyProtection="1">
      <alignment horizontal="right" wrapText="1" indent="1"/>
      <protection locked="0"/>
    </xf>
    <xf numFmtId="1" fontId="10" fillId="3" borderId="23" xfId="1" applyNumberFormat="1" applyFont="1" applyFill="1" applyBorder="1" applyAlignment="1" applyProtection="1">
      <alignment horizontal="right" wrapText="1" indent="1"/>
      <protection locked="0"/>
    </xf>
    <xf numFmtId="1" fontId="10" fillId="2" borderId="23" xfId="1" applyNumberFormat="1" applyFont="1" applyFill="1" applyBorder="1" applyAlignment="1" applyProtection="1">
      <alignment horizontal="right" wrapText="1" indent="1"/>
      <protection locked="0"/>
    </xf>
    <xf numFmtId="1" fontId="10" fillId="2" borderId="24" xfId="1" applyNumberFormat="1" applyFont="1" applyFill="1" applyBorder="1" applyAlignment="1" applyProtection="1">
      <alignment horizontal="right" wrapText="1" indent="1"/>
      <protection locked="0"/>
    </xf>
    <xf numFmtId="168" fontId="10" fillId="2" borderId="33" xfId="7" applyNumberFormat="1" applyFont="1" applyFill="1" applyBorder="1" applyAlignment="1" applyProtection="1">
      <alignment horizontal="right" wrapText="1" indent="1"/>
      <protection locked="0"/>
    </xf>
    <xf numFmtId="168" fontId="10" fillId="0" borderId="23" xfId="1" applyNumberFormat="1" applyFont="1" applyFill="1" applyBorder="1" applyAlignment="1" applyProtection="1">
      <alignment horizontal="right" wrapText="1" indent="1"/>
      <protection locked="0"/>
    </xf>
    <xf numFmtId="168" fontId="10" fillId="2" borderId="33" xfId="1" applyNumberFormat="1" applyFont="1" applyFill="1" applyBorder="1" applyAlignment="1" applyProtection="1">
      <alignment horizontal="right" wrapText="1" indent="1"/>
      <protection locked="0"/>
    </xf>
    <xf numFmtId="0" fontId="9" fillId="3" borderId="37" xfId="0" applyNumberFormat="1" applyFont="1" applyFill="1" applyBorder="1" applyAlignment="1">
      <alignment horizontal="left" indent="3"/>
    </xf>
    <xf numFmtId="0" fontId="5" fillId="3" borderId="38" xfId="0" applyFont="1" applyFill="1" applyBorder="1"/>
    <xf numFmtId="1" fontId="10" fillId="3" borderId="39" xfId="1" applyNumberFormat="1" applyFont="1" applyFill="1" applyBorder="1" applyAlignment="1" applyProtection="1">
      <alignment horizontal="right" wrapText="1" indent="1"/>
      <protection locked="0"/>
    </xf>
    <xf numFmtId="164" fontId="9" fillId="6" borderId="1" xfId="2" applyFont="1" applyFill="1" applyBorder="1" applyAlignment="1" applyProtection="1">
      <alignment horizontal="center" vertical="top" wrapText="1"/>
    </xf>
    <xf numFmtId="0" fontId="16" fillId="0" borderId="0" xfId="0" applyFont="1" applyAlignment="1">
      <alignment horizontal="center"/>
    </xf>
    <xf numFmtId="0" fontId="4" fillId="0" borderId="0" xfId="0" applyFont="1" applyAlignment="1">
      <alignment horizontal="center"/>
    </xf>
    <xf numFmtId="0" fontId="24" fillId="0" borderId="0" xfId="0" applyFont="1" applyAlignment="1">
      <alignment horizontal="center"/>
    </xf>
    <xf numFmtId="0" fontId="4" fillId="0" borderId="0" xfId="0" applyFont="1" applyAlignment="1">
      <alignment horizontal="left"/>
    </xf>
    <xf numFmtId="169" fontId="23" fillId="0" borderId="1" xfId="7" applyNumberFormat="1" applyFont="1" applyBorder="1" applyAlignment="1">
      <alignment horizontal="center"/>
    </xf>
    <xf numFmtId="0" fontId="5" fillId="0" borderId="1" xfId="4" applyFont="1" applyFill="1" applyBorder="1" applyAlignment="1" applyProtection="1">
      <alignment wrapText="1"/>
    </xf>
    <xf numFmtId="0" fontId="12" fillId="0" borderId="0" xfId="0" applyFont="1" applyBorder="1" applyAlignment="1">
      <alignment horizontal="left" vertical="top" wrapText="1"/>
    </xf>
    <xf numFmtId="0" fontId="6" fillId="0" borderId="0" xfId="0" applyFont="1" applyBorder="1" applyAlignment="1">
      <alignment horizontal="left" vertical="top"/>
    </xf>
    <xf numFmtId="0" fontId="18" fillId="0" borderId="0" xfId="0" applyFont="1" applyBorder="1" applyAlignment="1">
      <alignment horizontal="left" vertical="center" wrapText="1"/>
    </xf>
    <xf numFmtId="0" fontId="6" fillId="5" borderId="13" xfId="0" applyFont="1" applyFill="1" applyBorder="1" applyAlignment="1">
      <alignment horizontal="left" wrapText="1"/>
    </xf>
    <xf numFmtId="0" fontId="6" fillId="5" borderId="14" xfId="0" applyFont="1" applyFill="1" applyBorder="1" applyAlignment="1">
      <alignment horizontal="left"/>
    </xf>
    <xf numFmtId="0" fontId="6" fillId="5" borderId="15" xfId="0" applyFont="1" applyFill="1" applyBorder="1" applyAlignment="1">
      <alignment horizontal="left"/>
    </xf>
    <xf numFmtId="0" fontId="11" fillId="0" borderId="19" xfId="0" applyFont="1" applyBorder="1" applyAlignment="1">
      <alignment horizontal="center" wrapText="1"/>
    </xf>
    <xf numFmtId="164" fontId="9" fillId="6" borderId="1" xfId="2" applyFont="1" applyFill="1" applyBorder="1" applyAlignment="1" applyProtection="1">
      <alignment horizontal="center" vertical="top" wrapText="1"/>
    </xf>
    <xf numFmtId="164" fontId="9" fillId="6" borderId="12" xfId="2" applyFont="1" applyFill="1" applyBorder="1" applyAlignment="1" applyProtection="1">
      <alignment horizontal="center" vertical="top" wrapText="1"/>
    </xf>
    <xf numFmtId="0" fontId="8" fillId="5" borderId="4" xfId="0" applyFont="1" applyFill="1" applyBorder="1" applyAlignment="1">
      <alignment horizontal="center" vertical="top" wrapText="1"/>
    </xf>
    <xf numFmtId="0" fontId="8" fillId="5" borderId="5" xfId="0" applyFont="1" applyFill="1" applyBorder="1" applyAlignment="1">
      <alignment horizontal="center" vertical="top"/>
    </xf>
    <xf numFmtId="0" fontId="8" fillId="5" borderId="6" xfId="0" applyFont="1" applyFill="1" applyBorder="1" applyAlignment="1">
      <alignment horizontal="center" vertical="top"/>
    </xf>
    <xf numFmtId="0" fontId="6" fillId="5" borderId="7" xfId="0" applyFont="1" applyFill="1" applyBorder="1" applyAlignment="1">
      <alignment horizontal="left" vertical="top" wrapText="1"/>
    </xf>
    <xf numFmtId="0" fontId="6" fillId="5" borderId="2" xfId="0" applyFont="1" applyFill="1" applyBorder="1" applyAlignment="1">
      <alignment horizontal="left" vertical="top" wrapText="1"/>
    </xf>
    <xf numFmtId="0" fontId="6" fillId="5" borderId="8" xfId="0" applyFont="1" applyFill="1" applyBorder="1" applyAlignment="1">
      <alignment horizontal="left" vertical="top" wrapText="1"/>
    </xf>
    <xf numFmtId="0" fontId="6" fillId="5" borderId="9" xfId="0" applyFont="1" applyFill="1" applyBorder="1" applyAlignment="1">
      <alignment horizontal="left" vertical="top" wrapText="1"/>
    </xf>
    <xf numFmtId="0" fontId="6" fillId="5" borderId="3" xfId="0" applyFont="1" applyFill="1" applyBorder="1" applyAlignment="1">
      <alignment horizontal="left" vertical="top" wrapText="1"/>
    </xf>
    <xf numFmtId="0" fontId="6" fillId="5" borderId="10" xfId="0" applyFont="1" applyFill="1" applyBorder="1" applyAlignment="1">
      <alignment horizontal="left" vertical="top" wrapText="1"/>
    </xf>
    <xf numFmtId="0" fontId="4" fillId="0" borderId="0" xfId="0" applyFont="1" applyAlignment="1">
      <alignment horizontal="center" vertical="top" wrapText="1"/>
    </xf>
    <xf numFmtId="0" fontId="4" fillId="0" borderId="40" xfId="0" applyFont="1" applyBorder="1" applyAlignment="1">
      <alignment horizontal="center" vertical="top" wrapText="1"/>
    </xf>
    <xf numFmtId="0" fontId="25" fillId="8" borderId="0" xfId="0" applyFont="1" applyFill="1" applyAlignment="1">
      <alignment horizontal="center"/>
    </xf>
  </cellXfs>
  <cellStyles count="8">
    <cellStyle name="Comma" xfId="1" builtinId="3"/>
    <cellStyle name="Currency" xfId="7" builtinId="4"/>
    <cellStyle name="Hyperlink" xfId="6" builtinId="8"/>
    <cellStyle name="Normal" xfId="0" builtinId="0"/>
    <cellStyle name="Normal 2" xfId="2" xr:uid="{00000000-0005-0000-0000-000003000000}"/>
    <cellStyle name="Normal 3" xfId="3" xr:uid="{00000000-0005-0000-0000-000004000000}"/>
    <cellStyle name="Normal 4 2" xfId="4" xr:uid="{00000000-0005-0000-0000-000005000000}"/>
    <cellStyle name="Normal 4 3" xfId="5" xr:uid="{00000000-0005-0000-0000-000006000000}"/>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88793</xdr:colOff>
      <xdr:row>0</xdr:row>
      <xdr:rowOff>246153</xdr:rowOff>
    </xdr:from>
    <xdr:to>
      <xdr:col>5</xdr:col>
      <xdr:colOff>2365196</xdr:colOff>
      <xdr:row>0</xdr:row>
      <xdr:rowOff>778090</xdr:rowOff>
    </xdr:to>
    <xdr:sp macro="" textlink="">
      <xdr:nvSpPr>
        <xdr:cNvPr id="6" name="TextBox 5">
          <a:extLst>
            <a:ext uri="{FF2B5EF4-FFF2-40B4-BE49-F238E27FC236}">
              <a16:creationId xmlns:a16="http://schemas.microsoft.com/office/drawing/2014/main" id="{6E64AA55-E562-2DCD-8903-1692DD18B78C}"/>
            </a:ext>
          </a:extLst>
        </xdr:cNvPr>
        <xdr:cNvSpPr txBox="1"/>
      </xdr:nvSpPr>
      <xdr:spPr>
        <a:xfrm>
          <a:off x="2047304" y="246153"/>
          <a:ext cx="9307780" cy="53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cap="none" spc="0">
              <a:ln w="0"/>
              <a:solidFill>
                <a:schemeClr val="tx1"/>
              </a:solidFill>
              <a:effectLst>
                <a:outerShdw blurRad="38100" dist="19050" dir="2700000" algn="tl" rotWithShape="0">
                  <a:schemeClr val="dk1">
                    <a:alpha val="40000"/>
                  </a:schemeClr>
                </a:outerShdw>
              </a:effectLst>
              <a:latin typeface="Times New Roman" panose="02020603050405020304" pitchFamily="18" charset="0"/>
              <a:cs typeface="Times New Roman" panose="02020603050405020304" pitchFamily="18" charset="0"/>
            </a:rPr>
            <a:t>      Cost</a:t>
          </a:r>
          <a:r>
            <a:rPr lang="en-US" sz="2000" b="0" cap="none" spc="0" baseline="0">
              <a:ln w="0"/>
              <a:solidFill>
                <a:schemeClr val="tx1"/>
              </a:solidFill>
              <a:effectLst>
                <a:outerShdw blurRad="38100" dist="19050" dir="2700000" algn="tl" rotWithShape="0">
                  <a:schemeClr val="dk1">
                    <a:alpha val="40000"/>
                  </a:schemeClr>
                </a:outerShdw>
              </a:effectLst>
              <a:latin typeface="Times New Roman" panose="02020603050405020304" pitchFamily="18" charset="0"/>
              <a:cs typeface="Times New Roman" panose="02020603050405020304" pitchFamily="18" charset="0"/>
            </a:rPr>
            <a:t> Product Timeline Planner Tool</a:t>
          </a:r>
          <a:endParaRPr lang="en-US" sz="2000" b="0" cap="none" spc="0">
            <a:ln w="0"/>
            <a:solidFill>
              <a:schemeClr val="tx1"/>
            </a:solidFill>
            <a:effectLst>
              <a:outerShdw blurRad="38100" dist="19050" dir="2700000" algn="tl" rotWithShape="0">
                <a:schemeClr val="dk1">
                  <a:alpha val="40000"/>
                </a:schemeClr>
              </a:outerShdw>
            </a:effectLst>
            <a:latin typeface="Times New Roman" panose="02020603050405020304" pitchFamily="18" charset="0"/>
            <a:cs typeface="Times New Roman" panose="02020603050405020304" pitchFamily="18" charset="0"/>
          </a:endParaRPr>
        </a:p>
      </xdr:txBody>
    </xdr:sp>
    <xdr:clientData/>
  </xdr:twoCellAnchor>
  <xdr:twoCellAnchor>
    <xdr:from>
      <xdr:col>7</xdr:col>
      <xdr:colOff>4657</xdr:colOff>
      <xdr:row>8</xdr:row>
      <xdr:rowOff>14079</xdr:rowOff>
    </xdr:from>
    <xdr:to>
      <xdr:col>7</xdr:col>
      <xdr:colOff>515832</xdr:colOff>
      <xdr:row>32</xdr:row>
      <xdr:rowOff>232834</xdr:rowOff>
    </xdr:to>
    <xdr:sp macro="" textlink="">
      <xdr:nvSpPr>
        <xdr:cNvPr id="2" name="Down Arrow 1">
          <a:extLst>
            <a:ext uri="{FF2B5EF4-FFF2-40B4-BE49-F238E27FC236}">
              <a16:creationId xmlns:a16="http://schemas.microsoft.com/office/drawing/2014/main" id="{00000000-0008-0000-0000-000002000000}"/>
            </a:ext>
          </a:extLst>
        </xdr:cNvPr>
        <xdr:cNvSpPr/>
      </xdr:nvSpPr>
      <xdr:spPr>
        <a:xfrm>
          <a:off x="13000990" y="2416496"/>
          <a:ext cx="511175" cy="6113671"/>
        </a:xfrm>
        <a:prstGeom prst="down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793749</xdr:colOff>
      <xdr:row>0</xdr:row>
      <xdr:rowOff>151101</xdr:rowOff>
    </xdr:from>
    <xdr:to>
      <xdr:col>8</xdr:col>
      <xdr:colOff>303789</xdr:colOff>
      <xdr:row>0</xdr:row>
      <xdr:rowOff>968375</xdr:rowOff>
    </xdr:to>
    <xdr:sp macro="" textlink="">
      <xdr:nvSpPr>
        <xdr:cNvPr id="8" name="Rounded Rectangle 7">
          <a:extLst>
            <a:ext uri="{FF2B5EF4-FFF2-40B4-BE49-F238E27FC236}">
              <a16:creationId xmlns:a16="http://schemas.microsoft.com/office/drawing/2014/main" id="{00000000-0008-0000-0000-000008000000}"/>
            </a:ext>
          </a:extLst>
        </xdr:cNvPr>
        <xdr:cNvSpPr/>
      </xdr:nvSpPr>
      <xdr:spPr>
        <a:xfrm>
          <a:off x="10834687" y="151101"/>
          <a:ext cx="2383415" cy="817274"/>
        </a:xfrm>
        <a:prstGeom prst="roundRect">
          <a:avLst/>
        </a:pr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US" sz="1100" b="1">
              <a:solidFill>
                <a:schemeClr val="tx1"/>
              </a:solidFill>
            </a:rPr>
            <a:t>For</a:t>
          </a:r>
          <a:r>
            <a:rPr lang="en-US" sz="1100" b="1" baseline="0">
              <a:solidFill>
                <a:schemeClr val="tx1"/>
              </a:solidFill>
            </a:rPr>
            <a:t> questions please contact Nicholas  Cesare nicholas.a.cesare2.civ@army.mil</a:t>
          </a:r>
          <a:endParaRPr lang="en-US" sz="1100" b="1">
            <a:solidFill>
              <a:schemeClr val="tx1"/>
            </a:solidFill>
          </a:endParaRPr>
        </a:p>
      </xdr:txBody>
    </xdr:sp>
    <xdr:clientData/>
  </xdr:twoCellAnchor>
  <xdr:twoCellAnchor>
    <xdr:from>
      <xdr:col>6</xdr:col>
      <xdr:colOff>1370293</xdr:colOff>
      <xdr:row>1</xdr:row>
      <xdr:rowOff>560742</xdr:rowOff>
    </xdr:from>
    <xdr:to>
      <xdr:col>8</xdr:col>
      <xdr:colOff>616563</xdr:colOff>
      <xdr:row>7</xdr:row>
      <xdr:rowOff>257356</xdr:rowOff>
    </xdr:to>
    <xdr:sp macro="" textlink="">
      <xdr:nvSpPr>
        <xdr:cNvPr id="3" name="TextBox 2">
          <a:extLst>
            <a:ext uri="{FF2B5EF4-FFF2-40B4-BE49-F238E27FC236}">
              <a16:creationId xmlns:a16="http://schemas.microsoft.com/office/drawing/2014/main" id="{F0BDB1DD-D828-450A-8F18-E998AEE23090}"/>
            </a:ext>
          </a:extLst>
        </xdr:cNvPr>
        <xdr:cNvSpPr txBox="1"/>
      </xdr:nvSpPr>
      <xdr:spPr>
        <a:xfrm>
          <a:off x="13102852" y="1479624"/>
          <a:ext cx="2114976" cy="9292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solidFill>
                <a:srgbClr val="FF0000"/>
              </a:solidFill>
            </a:rPr>
            <a:t>Must</a:t>
          </a:r>
          <a:r>
            <a:rPr lang="en-US" sz="1600" b="1" baseline="0">
              <a:solidFill>
                <a:srgbClr val="FF0000"/>
              </a:solidFill>
            </a:rPr>
            <a:t> enter data from top down</a:t>
          </a:r>
          <a:endParaRPr lang="en-US" sz="1600" b="1">
            <a:solidFill>
              <a:srgbClr val="FF0000"/>
            </a:solidFill>
          </a:endParaRPr>
        </a:p>
      </xdr:txBody>
    </xdr:sp>
    <xdr:clientData/>
  </xdr:twoCellAnchor>
  <xdr:twoCellAnchor editAs="oneCell">
    <xdr:from>
      <xdr:col>3</xdr:col>
      <xdr:colOff>1</xdr:colOff>
      <xdr:row>0</xdr:row>
      <xdr:rowOff>206517</xdr:rowOff>
    </xdr:from>
    <xdr:to>
      <xdr:col>3</xdr:col>
      <xdr:colOff>2236770</xdr:colOff>
      <xdr:row>0</xdr:row>
      <xdr:rowOff>798756</xdr:rowOff>
    </xdr:to>
    <xdr:pic>
      <xdr:nvPicPr>
        <xdr:cNvPr id="4" name="Picture 3" descr="A re-engineered and unboxed five-point star logo blends the legacy of the classic Army mark with modern functionality to reflect the Army’s limitless possibilities.">
          <a:extLst>
            <a:ext uri="{FF2B5EF4-FFF2-40B4-BE49-F238E27FC236}">
              <a16:creationId xmlns:a16="http://schemas.microsoft.com/office/drawing/2014/main" id="{6C7D60A6-8D08-4624-834D-4CA2F932BFF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2581" b="28804"/>
        <a:stretch/>
      </xdr:blipFill>
      <xdr:spPr bwMode="auto">
        <a:xfrm>
          <a:off x="1958512" y="206517"/>
          <a:ext cx="2236769" cy="5922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1583930</xdr:colOff>
      <xdr:row>0</xdr:row>
      <xdr:rowOff>153007</xdr:rowOff>
    </xdr:from>
    <xdr:to>
      <xdr:col>5</xdr:col>
      <xdr:colOff>2372722</xdr:colOff>
      <xdr:row>0</xdr:row>
      <xdr:rowOff>905906</xdr:rowOff>
    </xdr:to>
    <xdr:pic>
      <xdr:nvPicPr>
        <xdr:cNvPr id="5" name="Picture 4">
          <a:extLst>
            <a:ext uri="{FF2B5EF4-FFF2-40B4-BE49-F238E27FC236}">
              <a16:creationId xmlns:a16="http://schemas.microsoft.com/office/drawing/2014/main" id="{901C2066-E340-4C55-B1A1-F1B29120C0D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73818" y="153007"/>
          <a:ext cx="788792" cy="7528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b_pathway_event" displayName="tb_pathway_event" ref="D26:H33" totalsRowShown="0">
  <autoFilter ref="D26:H33" xr:uid="{00000000-0009-0000-0100-000003000000}"/>
  <tableColumns count="5">
    <tableColumn id="1" xr3:uid="{00000000-0010-0000-0000-000001000000}" name="Major Capability Acquisition (MCA; DoDI 5000.85)"/>
    <tableColumn id="2" xr3:uid="{00000000-0010-0000-0000-000002000000}" name="Defense Business System (DBS; DoDI 5000.75)"/>
    <tableColumn id="3" xr3:uid="{00000000-0010-0000-0000-000003000000}" name="Middle Tier Acquisition Rapid Prototyping (MTA RP; DoDI 5000.80)"/>
    <tableColumn id="4" xr3:uid="{00000000-0010-0000-0000-000004000000}" name="Middle Tier Acquisition Rapid Fielding (MTA RF; DoDI 5000.80)"/>
    <tableColumn id="5" xr3:uid="{00000000-0010-0000-0000-000005000000}" name="Software Acquisition (SWP; DoDI 5000.8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902"/>
  <sheetViews>
    <sheetView showGridLines="0" tabSelected="1" zoomScale="90" zoomScaleNormal="90" workbookViewId="0">
      <selection activeCell="G24" sqref="G24"/>
    </sheetView>
  </sheetViews>
  <sheetFormatPr defaultColWidth="0" defaultRowHeight="15" x14ac:dyDescent="0.25"/>
  <cols>
    <col min="1" max="1" width="18.85546875" style="11" customWidth="1"/>
    <col min="2" max="2" width="20.140625" style="11" hidden="1" customWidth="1"/>
    <col min="3" max="3" width="9.140625" style="11" customWidth="1"/>
    <col min="4" max="4" width="84.140625" style="11" customWidth="1"/>
    <col min="5" max="5" width="10.140625" style="11" customWidth="1"/>
    <col min="6" max="6" width="41.140625" style="11" customWidth="1"/>
    <col min="7" max="7" width="31.42578125" bestFit="1" customWidth="1"/>
    <col min="8" max="9" width="9.7109375" customWidth="1"/>
    <col min="10" max="10" width="16.7109375" customWidth="1"/>
    <col min="11" max="12" width="9.7109375" customWidth="1"/>
    <col min="13" max="13" width="10.140625" customWidth="1"/>
    <col min="14" max="14" width="7.85546875" style="11" hidden="1" customWidth="1"/>
    <col min="15" max="15" width="9.140625" hidden="1" customWidth="1"/>
    <col min="16" max="16" width="8.7109375" hidden="1" customWidth="1"/>
    <col min="17" max="17" width="24.140625" style="11" hidden="1" customWidth="1"/>
    <col min="18" max="18" width="12.85546875" style="11" hidden="1" customWidth="1"/>
    <col min="19" max="19" width="9.140625" style="11" hidden="1" customWidth="1"/>
    <col min="20" max="20" width="12.42578125" style="11" hidden="1" customWidth="1"/>
    <col min="21" max="22" width="12.85546875" style="11" hidden="1" customWidth="1"/>
    <col min="23" max="23" width="17" style="11" hidden="1" customWidth="1"/>
    <col min="24" max="25" width="10.5703125" style="11" hidden="1" customWidth="1"/>
    <col min="26" max="16384" width="9.140625" style="11" hidden="1"/>
  </cols>
  <sheetData>
    <row r="1" spans="3:17" ht="72" customHeight="1" x14ac:dyDescent="0.25"/>
    <row r="2" spans="3:17" ht="96.75" customHeight="1" x14ac:dyDescent="0.25">
      <c r="D2" s="99" t="str">
        <f>"INSTRUCTIONS:  fill out section below and then copy &amp; paste the cell range (in the red boxed area) into the body of an email addressed as follows:"&amp;CHAR(10)&amp;"    TO: usarmy.belvoir.hqda-asa-fm.list.dasa-ce-crb-office@army.mil"&amp;CHAR(10)&amp;"    CC: usarmy.pentagon.hqda-asa-alt.list.ara@army.mil"</f>
        <v>INSTRUCTIONS:  fill out section below and then copy &amp; paste the cell range (in the red boxed area) into the body of an email addressed as follows:
    TO: usarmy.belvoir.hqda-asa-fm.list.dasa-ce-crb-office@army.mil
    CC: usarmy.pentagon.hqda-asa-alt.list.ara@army.mil</v>
      </c>
      <c r="E2" s="100"/>
      <c r="F2" s="100"/>
    </row>
    <row r="3" spans="3:17" ht="15" hidden="1" customHeight="1" x14ac:dyDescent="0.25">
      <c r="D3" s="39"/>
      <c r="E3" s="29"/>
      <c r="F3" s="40"/>
    </row>
    <row r="4" spans="3:17" ht="15" hidden="1" customHeight="1" x14ac:dyDescent="0.25">
      <c r="D4" s="39"/>
      <c r="E4" s="29"/>
      <c r="F4" s="40"/>
    </row>
    <row r="5" spans="3:17" ht="15" hidden="1" customHeight="1" x14ac:dyDescent="0.25">
      <c r="D5" s="39"/>
      <c r="E5" s="29"/>
      <c r="F5" s="40"/>
    </row>
    <row r="6" spans="3:17" ht="15" hidden="1" customHeight="1" x14ac:dyDescent="0.25">
      <c r="D6" s="39"/>
      <c r="E6" s="30"/>
      <c r="F6" s="41"/>
    </row>
    <row r="7" spans="3:17" ht="15" hidden="1" customHeight="1" x14ac:dyDescent="0.25">
      <c r="D7" s="39"/>
      <c r="E7" s="30"/>
      <c r="F7" s="41"/>
    </row>
    <row r="8" spans="3:17" ht="21" thickBot="1" x14ac:dyDescent="0.3">
      <c r="C8" s="29"/>
      <c r="D8" s="56" t="s">
        <v>0</v>
      </c>
      <c r="E8" s="30"/>
      <c r="F8" s="50" t="str">
        <f>IF(Pathway&lt;&gt;"Software Acquisition (SWP; DoDI 5000.87)",Q8,Q9)</f>
        <v/>
      </c>
      <c r="P8" t="s">
        <v>1</v>
      </c>
      <c r="Q8" s="11" t="str">
        <f>IF(OR(F9="",F10="",Pathway="",F13="",F14="",F15="",F16=""),"","See timeline generated below")</f>
        <v/>
      </c>
    </row>
    <row r="9" spans="3:17" ht="18" customHeight="1" thickTop="1" x14ac:dyDescent="0.25">
      <c r="D9" s="57" t="s">
        <v>2</v>
      </c>
      <c r="E9" s="58"/>
      <c r="F9" s="52"/>
      <c r="G9" s="11" t="s">
        <v>3</v>
      </c>
      <c r="J9" s="119" t="s">
        <v>247</v>
      </c>
      <c r="K9" s="119"/>
      <c r="L9" s="119"/>
      <c r="P9" t="s">
        <v>4</v>
      </c>
      <c r="Q9" s="11" t="str">
        <f>IF(OR(F9="",F10="",Pathway="",F12="",F13="",F14="",F15="",F16=""),"","See timeline generated below")</f>
        <v/>
      </c>
    </row>
    <row r="10" spans="3:17" ht="18" customHeight="1" x14ac:dyDescent="0.25">
      <c r="D10" s="59" t="s">
        <v>262</v>
      </c>
      <c r="E10" s="60"/>
      <c r="F10" s="53"/>
      <c r="G10" s="11" t="s">
        <v>263</v>
      </c>
      <c r="K10" s="94" t="s">
        <v>240</v>
      </c>
      <c r="L10" s="94" t="s">
        <v>241</v>
      </c>
    </row>
    <row r="11" spans="3:17" ht="30" customHeight="1" x14ac:dyDescent="0.25">
      <c r="D11" s="61" t="s">
        <v>5</v>
      </c>
      <c r="E11" s="62"/>
      <c r="F11" s="54"/>
      <c r="G11" s="11" t="s">
        <v>6</v>
      </c>
      <c r="H11" s="93"/>
      <c r="I11" s="93"/>
      <c r="J11" s="94"/>
      <c r="K11" s="117" t="s">
        <v>243</v>
      </c>
      <c r="L11" s="117" t="s">
        <v>243</v>
      </c>
      <c r="M11" s="93"/>
      <c r="N11" s="93"/>
    </row>
    <row r="12" spans="3:17" ht="18" customHeight="1" x14ac:dyDescent="0.3">
      <c r="D12" s="63" t="str">
        <f>IF(Pathway="Software Acquisition (SWP; DoDI 5000.87)","  * Enter SWP Sub-Path:","")</f>
        <v/>
      </c>
      <c r="E12" s="62"/>
      <c r="F12" s="54"/>
      <c r="G12" s="11" t="str">
        <f>IF(Pathway="Software Acquisition (SWP; DoDI 5000.87)","&lt;--Select from list if SWP","")</f>
        <v/>
      </c>
      <c r="H12" s="93"/>
      <c r="I12" s="93"/>
      <c r="J12" s="95" t="s">
        <v>261</v>
      </c>
      <c r="K12" s="118"/>
      <c r="L12" s="118"/>
      <c r="M12" s="93"/>
      <c r="N12" s="93"/>
    </row>
    <row r="13" spans="3:17" ht="18" customHeight="1" x14ac:dyDescent="0.25">
      <c r="D13" s="64" t="s">
        <v>7</v>
      </c>
      <c r="E13" s="60"/>
      <c r="F13" s="53"/>
      <c r="G13" s="11" t="s">
        <v>6</v>
      </c>
      <c r="H13" s="93"/>
      <c r="I13" s="93"/>
      <c r="J13" s="94" t="s">
        <v>257</v>
      </c>
      <c r="K13" s="97">
        <v>1000</v>
      </c>
      <c r="L13" s="97">
        <v>4500</v>
      </c>
      <c r="M13" s="93"/>
      <c r="N13" s="93"/>
    </row>
    <row r="14" spans="3:17" ht="18" customHeight="1" x14ac:dyDescent="0.25">
      <c r="D14" s="65" t="str">
        <f>IF(Pathway="Defense Business System (DBS; DoDI 5000.75)"," * BCAT or BCAT Equivalent:", "*  ACAT or ACAT Equivalent:")</f>
        <v>*  ACAT or ACAT Equivalent:</v>
      </c>
      <c r="E14" s="62"/>
      <c r="F14" s="54"/>
      <c r="G14" s="11" t="s">
        <v>6</v>
      </c>
      <c r="H14" s="93"/>
      <c r="I14" s="93"/>
      <c r="J14" s="94" t="s">
        <v>258</v>
      </c>
      <c r="K14" s="97">
        <v>275</v>
      </c>
      <c r="L14" s="97">
        <v>1300</v>
      </c>
      <c r="M14" s="93"/>
      <c r="N14" s="93"/>
    </row>
    <row r="15" spans="3:17" ht="18" customHeight="1" x14ac:dyDescent="0.25">
      <c r="D15" s="66" t="s">
        <v>8</v>
      </c>
      <c r="E15" s="60"/>
      <c r="F15" s="53"/>
      <c r="G15" s="11" t="s">
        <v>6</v>
      </c>
      <c r="H15" s="93"/>
      <c r="I15" s="93"/>
      <c r="J15" s="94" t="s">
        <v>239</v>
      </c>
      <c r="K15" s="97">
        <v>125</v>
      </c>
      <c r="L15" s="97">
        <v>510</v>
      </c>
      <c r="M15" s="93"/>
      <c r="N15" s="93"/>
    </row>
    <row r="16" spans="3:17" ht="18" customHeight="1" x14ac:dyDescent="0.25">
      <c r="D16" s="67" t="str">
        <f>IFERROR("* Enter "&amp;INDEX(D41:D64,MATCH(0,E41:E64,0),1)&amp;" Date: ","THIS DATE INPUT LABEL WILL UPDATE BASED ON INPUTS ABOVE")</f>
        <v>THIS DATE INPUT LABEL WILL UPDATE BASED ON INPUTS ABOVE</v>
      </c>
      <c r="E16" s="62"/>
      <c r="F16" s="55"/>
      <c r="G16" s="11" t="s">
        <v>9</v>
      </c>
      <c r="H16" s="93"/>
      <c r="I16" s="93"/>
      <c r="J16" s="94" t="s">
        <v>244</v>
      </c>
      <c r="K16" s="97" t="s">
        <v>245</v>
      </c>
      <c r="L16" s="97" t="s">
        <v>246</v>
      </c>
      <c r="M16" s="93"/>
      <c r="N16" s="93"/>
    </row>
    <row r="17" spans="4:14" ht="18" customHeight="1" x14ac:dyDescent="0.25">
      <c r="D17" s="66" t="str">
        <f>IF(F13="Cost Growth","If SWP Growth Notification, Delta between Original &amp; Current Estimate in CY2024 $M:","")</f>
        <v/>
      </c>
      <c r="E17" s="60"/>
      <c r="F17" s="53"/>
      <c r="G17" s="43" t="str">
        <f>IF(D17="","","&lt;-- enter in CY20 $M")</f>
        <v/>
      </c>
      <c r="H17" s="93"/>
      <c r="I17" s="93"/>
      <c r="J17" s="96" t="s">
        <v>260</v>
      </c>
      <c r="K17" s="93"/>
      <c r="L17" s="93"/>
      <c r="M17" s="93"/>
      <c r="N17" s="93"/>
    </row>
    <row r="18" spans="4:14" ht="19.5" customHeight="1" thickBot="1" x14ac:dyDescent="0.3">
      <c r="D18" s="79" t="s">
        <v>10</v>
      </c>
      <c r="E18" s="80"/>
      <c r="F18" s="81"/>
      <c r="G18" s="51" t="s">
        <v>11</v>
      </c>
      <c r="H18" s="93"/>
      <c r="I18" s="93"/>
      <c r="J18" s="96" t="s">
        <v>248</v>
      </c>
      <c r="K18" s="93"/>
      <c r="L18" s="93"/>
      <c r="M18" s="93"/>
      <c r="N18" s="93"/>
    </row>
    <row r="19" spans="4:14" ht="18" customHeight="1" thickTop="1" x14ac:dyDescent="0.25">
      <c r="D19" s="77" t="s">
        <v>235</v>
      </c>
      <c r="E19" s="78"/>
      <c r="F19" s="86"/>
      <c r="G19" s="11" t="s">
        <v>233</v>
      </c>
      <c r="H19" s="93"/>
      <c r="I19" s="93"/>
      <c r="J19" s="96" t="s">
        <v>249</v>
      </c>
      <c r="K19" s="93"/>
      <c r="L19" s="93"/>
      <c r="M19" s="93"/>
      <c r="N19" s="93"/>
    </row>
    <row r="20" spans="4:14" ht="18" customHeight="1" x14ac:dyDescent="0.25">
      <c r="D20" s="71" t="s">
        <v>12</v>
      </c>
      <c r="E20" s="70"/>
      <c r="F20" s="84"/>
      <c r="G20" s="11" t="s">
        <v>13</v>
      </c>
      <c r="H20" s="93"/>
      <c r="I20" s="93"/>
      <c r="J20" s="96" t="s">
        <v>250</v>
      </c>
      <c r="K20" s="93"/>
      <c r="L20" s="93"/>
      <c r="M20" s="93"/>
      <c r="N20" s="93"/>
    </row>
    <row r="21" spans="4:14" ht="18" customHeight="1" x14ac:dyDescent="0.25">
      <c r="D21" s="71" t="s">
        <v>14</v>
      </c>
      <c r="E21" s="70"/>
      <c r="F21" s="84"/>
      <c r="G21" s="11" t="s">
        <v>13</v>
      </c>
      <c r="H21" s="93"/>
      <c r="I21" s="93"/>
      <c r="J21" s="93"/>
      <c r="K21" s="93"/>
      <c r="L21" s="93"/>
      <c r="M21" s="93"/>
      <c r="N21" s="93"/>
    </row>
    <row r="22" spans="4:14" ht="18" customHeight="1" x14ac:dyDescent="0.25">
      <c r="D22" s="72" t="s">
        <v>236</v>
      </c>
      <c r="E22" s="68"/>
      <c r="F22" s="87"/>
      <c r="G22" s="11" t="s">
        <v>233</v>
      </c>
      <c r="H22" s="93"/>
      <c r="I22" s="93"/>
      <c r="J22" s="119" t="s">
        <v>264</v>
      </c>
      <c r="K22" s="119"/>
      <c r="L22" s="119"/>
      <c r="M22" s="93"/>
      <c r="N22" s="93"/>
    </row>
    <row r="23" spans="4:14" ht="18" customHeight="1" x14ac:dyDescent="0.25">
      <c r="D23" s="73" t="s">
        <v>15</v>
      </c>
      <c r="E23" s="68"/>
      <c r="F23" s="83"/>
      <c r="G23" s="11" t="s">
        <v>13</v>
      </c>
      <c r="H23" s="93"/>
      <c r="I23" s="93"/>
      <c r="K23" s="94" t="s">
        <v>259</v>
      </c>
      <c r="N23" s="93"/>
    </row>
    <row r="24" spans="4:14" ht="18" customHeight="1" thickBot="1" x14ac:dyDescent="0.3">
      <c r="D24" s="89" t="s">
        <v>16</v>
      </c>
      <c r="E24" s="90"/>
      <c r="F24" s="91"/>
      <c r="G24" s="11" t="s">
        <v>13</v>
      </c>
      <c r="H24" s="93"/>
      <c r="I24" s="93"/>
      <c r="J24" s="94"/>
      <c r="K24" s="117" t="s">
        <v>242</v>
      </c>
      <c r="M24" s="93"/>
      <c r="N24" s="93"/>
    </row>
    <row r="25" spans="4:14" ht="18" customHeight="1" thickTop="1" x14ac:dyDescent="0.3">
      <c r="D25" s="77" t="s">
        <v>237</v>
      </c>
      <c r="E25" s="78"/>
      <c r="F25" s="88"/>
      <c r="G25" s="11" t="s">
        <v>233</v>
      </c>
      <c r="H25" s="93"/>
      <c r="I25" s="93"/>
      <c r="J25" s="95" t="s">
        <v>253</v>
      </c>
      <c r="K25" s="118"/>
      <c r="M25" s="93"/>
      <c r="N25" s="93"/>
    </row>
    <row r="26" spans="4:14" ht="20.45" customHeight="1" x14ac:dyDescent="0.25">
      <c r="D26" s="71" t="s">
        <v>17</v>
      </c>
      <c r="E26" s="70"/>
      <c r="F26" s="84"/>
      <c r="G26" s="11" t="s">
        <v>13</v>
      </c>
      <c r="H26" s="93"/>
      <c r="I26" s="93"/>
      <c r="J26" s="94" t="s">
        <v>251</v>
      </c>
      <c r="K26" s="97">
        <v>250</v>
      </c>
      <c r="M26" s="93"/>
      <c r="N26" s="93"/>
    </row>
    <row r="27" spans="4:14" ht="20.45" customHeight="1" x14ac:dyDescent="0.25">
      <c r="D27" s="71" t="s">
        <v>18</v>
      </c>
      <c r="E27" s="70"/>
      <c r="F27" s="84"/>
      <c r="G27" s="11" t="s">
        <v>13</v>
      </c>
      <c r="H27" s="93"/>
      <c r="I27" s="93"/>
      <c r="J27" s="94" t="s">
        <v>252</v>
      </c>
      <c r="K27" s="97">
        <v>50</v>
      </c>
      <c r="M27" s="93"/>
      <c r="N27" s="93"/>
    </row>
    <row r="28" spans="4:14" ht="20.45" customHeight="1" x14ac:dyDescent="0.25">
      <c r="D28" s="74" t="s">
        <v>234</v>
      </c>
      <c r="E28" s="68"/>
      <c r="F28" s="87"/>
      <c r="G28" s="11" t="s">
        <v>233</v>
      </c>
      <c r="H28" s="93"/>
      <c r="I28" s="93"/>
      <c r="J28" s="94" t="s">
        <v>254</v>
      </c>
      <c r="K28" s="97" t="s">
        <v>255</v>
      </c>
      <c r="M28" s="93"/>
      <c r="N28" s="93"/>
    </row>
    <row r="29" spans="4:14" ht="20.45" customHeight="1" x14ac:dyDescent="0.25">
      <c r="D29" s="73" t="s">
        <v>19</v>
      </c>
      <c r="E29" s="68"/>
      <c r="F29" s="83"/>
      <c r="G29" s="11" t="s">
        <v>13</v>
      </c>
      <c r="H29" s="93"/>
      <c r="I29" s="93"/>
      <c r="J29" s="96" t="s">
        <v>260</v>
      </c>
      <c r="M29" s="93"/>
      <c r="N29" s="93"/>
    </row>
    <row r="30" spans="4:14" ht="20.45" customHeight="1" x14ac:dyDescent="0.25">
      <c r="D30" s="73" t="s">
        <v>20</v>
      </c>
      <c r="E30" s="68"/>
      <c r="F30" s="83"/>
      <c r="G30" s="11" t="s">
        <v>13</v>
      </c>
      <c r="H30" s="93"/>
      <c r="I30" s="93"/>
      <c r="J30" s="96" t="s">
        <v>256</v>
      </c>
      <c r="K30" s="93"/>
      <c r="L30" s="93"/>
      <c r="M30" s="93"/>
      <c r="N30" s="93"/>
    </row>
    <row r="31" spans="4:14" ht="20.45" customHeight="1" x14ac:dyDescent="0.25">
      <c r="D31" s="69" t="s">
        <v>238</v>
      </c>
      <c r="E31" s="70"/>
      <c r="F31" s="82"/>
      <c r="G31" s="11" t="s">
        <v>233</v>
      </c>
      <c r="H31" s="93"/>
      <c r="I31" s="93"/>
      <c r="J31" s="96"/>
      <c r="K31" s="93"/>
      <c r="L31" s="93"/>
      <c r="M31" s="93"/>
      <c r="N31" s="93"/>
    </row>
    <row r="32" spans="4:14" ht="20.45" customHeight="1" x14ac:dyDescent="0.25">
      <c r="D32" s="71" t="s">
        <v>21</v>
      </c>
      <c r="E32" s="70"/>
      <c r="F32" s="84"/>
      <c r="G32" t="s">
        <v>13</v>
      </c>
      <c r="H32" s="93"/>
      <c r="I32" s="93"/>
      <c r="J32" s="96"/>
      <c r="K32" s="93"/>
      <c r="L32" s="93"/>
      <c r="M32" s="93"/>
      <c r="N32" s="93"/>
    </row>
    <row r="33" spans="2:25" ht="20.45" customHeight="1" thickBot="1" x14ac:dyDescent="0.3">
      <c r="D33" s="75" t="s">
        <v>22</v>
      </c>
      <c r="E33" s="76"/>
      <c r="F33" s="85"/>
      <c r="G33" t="s">
        <v>13</v>
      </c>
      <c r="H33" s="93"/>
      <c r="I33" s="93"/>
      <c r="K33" s="93"/>
      <c r="L33" s="93"/>
      <c r="M33" s="93"/>
      <c r="N33" s="93"/>
    </row>
    <row r="34" spans="2:25" s="44" customFormat="1" ht="30.75" hidden="1" customHeight="1" thickTop="1" x14ac:dyDescent="0.35">
      <c r="D34" s="101" t="e">
        <f>"Email above metadata NLT " &amp;IF(D69=32,TEXT(F42,"dd-mmm-yyyy"),TEXT(F41,"dd-mmm-yyyy"))&amp;" (this is the Event #1 date in the timeline below)"</f>
        <v>#N/A</v>
      </c>
      <c r="E34" s="101"/>
      <c r="F34" s="101"/>
      <c r="G34" s="45"/>
      <c r="H34" s="93"/>
      <c r="I34" s="93"/>
      <c r="J34" s="93"/>
      <c r="K34" s="93"/>
      <c r="L34" s="93"/>
      <c r="M34" s="93"/>
      <c r="N34" s="93"/>
      <c r="O34" s="45"/>
      <c r="P34" s="45"/>
    </row>
    <row r="35" spans="2:25" s="44" customFormat="1" ht="30.75" hidden="1" customHeight="1" x14ac:dyDescent="0.35">
      <c r="D35" s="101"/>
      <c r="E35" s="101"/>
      <c r="F35" s="101"/>
      <c r="G35" s="45"/>
      <c r="H35" s="93"/>
      <c r="I35" s="93"/>
      <c r="J35" s="93"/>
      <c r="K35" s="93"/>
      <c r="L35" s="93"/>
      <c r="M35" s="93"/>
      <c r="N35" s="93"/>
      <c r="O35" s="45"/>
      <c r="P35" s="45"/>
    </row>
    <row r="36" spans="2:25" ht="57" customHeight="1" thickTop="1" thickBot="1" x14ac:dyDescent="0.3">
      <c r="C36" s="105" t="s">
        <v>331</v>
      </c>
      <c r="D36" s="105"/>
      <c r="E36" s="105"/>
      <c r="F36" s="105"/>
    </row>
    <row r="37" spans="2:25" ht="78" customHeight="1" x14ac:dyDescent="0.25">
      <c r="B37" s="11">
        <v>2</v>
      </c>
      <c r="C37" s="108" t="e">
        <f>IF(INDEX(Timelines,Planner!B37,MATCH($D$69,timeline_ref,0))=0,"",INDEX(Timelines,Planner!B37,MATCH($D$69,timeline_ref,0)))</f>
        <v>#N/A</v>
      </c>
      <c r="D37" s="109"/>
      <c r="E37" s="109"/>
      <c r="F37" s="110"/>
    </row>
    <row r="38" spans="2:25" ht="48" customHeight="1" x14ac:dyDescent="0.25">
      <c r="B38" s="11">
        <v>3</v>
      </c>
      <c r="C38" s="111" t="e">
        <f>IF(INDEX(Timelines,Planner!B38,MATCH($D$69,timeline_ref,0))=0,"",INDEX(Timelines,Planner!B38,MATCH($D$69,timeline_ref,0)))</f>
        <v>#N/A</v>
      </c>
      <c r="D38" s="112"/>
      <c r="E38" s="112"/>
      <c r="F38" s="113"/>
      <c r="Q38" s="28"/>
    </row>
    <row r="39" spans="2:25" ht="44.45" customHeight="1" x14ac:dyDescent="0.25">
      <c r="B39" s="11">
        <v>4</v>
      </c>
      <c r="C39" s="114" t="e">
        <f>IF(INDEX(Timelines,Planner!B39,MATCH($D$69,timeline_ref,0))=0,"",INDEX(Timelines,Planner!B39,MATCH($D$69,timeline_ref,0)))</f>
        <v>#N/A</v>
      </c>
      <c r="D39" s="115"/>
      <c r="E39" s="115"/>
      <c r="F39" s="116"/>
    </row>
    <row r="40" spans="2:25" s="12" customFormat="1" x14ac:dyDescent="0.25">
      <c r="C40" s="13" t="s">
        <v>23</v>
      </c>
      <c r="D40" s="92" t="str">
        <f>"Planning Timeline for "&amp;F9&amp;" "&amp;F13&amp;" Cost Product"</f>
        <v>Planning Timeline for   Cost Product</v>
      </c>
      <c r="E40" s="106" t="str">
        <f>"Measured from "&amp; MID(D16,6,50)</f>
        <v>Measured from DATE INPUT LABEL WILL UPDATE BASED ON INPUTS ABOVE</v>
      </c>
      <c r="F40" s="107"/>
      <c r="G40"/>
      <c r="H40"/>
      <c r="I40"/>
      <c r="J40"/>
      <c r="K40"/>
      <c r="L40"/>
      <c r="M40"/>
      <c r="T40" s="12" t="s">
        <v>24</v>
      </c>
      <c r="U40" s="12" t="s">
        <v>25</v>
      </c>
      <c r="V40" s="11"/>
      <c r="W40" s="11"/>
    </row>
    <row r="41" spans="2:25" x14ac:dyDescent="0.25">
      <c r="B41" s="11">
        <v>5</v>
      </c>
      <c r="C41" s="47" t="str">
        <f>IF(F11&lt;&gt;"",1,"")</f>
        <v/>
      </c>
      <c r="D41" s="46" t="e">
        <f>IF(INDEX(Timelines,Planner!B41,MATCH($D$69,timeline_ref,0))=0,"",INDEX(Timelines,Planner!B41,MATCH($D$69,timeline_ref,0)))</f>
        <v>#N/A</v>
      </c>
      <c r="E41" s="48" t="e">
        <f>T41</f>
        <v>#N/A</v>
      </c>
      <c r="F41" s="49" t="e">
        <f>U41</f>
        <v>#N/A</v>
      </c>
      <c r="Q41" s="14" t="e">
        <f>IF(D41="","",INDEX(Timelines,Planner!B41,MATCH($D$69+1,timeline_ref,0)))</f>
        <v>#N/A</v>
      </c>
      <c r="R41" s="15" t="e">
        <f>IF(Q41=0,$F$16,IF(Q41="","",$F$16+Q41))</f>
        <v>#N/A</v>
      </c>
      <c r="T41" s="11" t="e">
        <f t="shared" ref="T41:T63" si="0">IF(Q41=0,Q41,(U41-_xlfn.XLOOKUP(0,$Q$41:$Q$64,$R$41:$R$64)))</f>
        <v>#N/A</v>
      </c>
      <c r="U41" s="15" t="e">
        <f t="shared" ref="U41:U63" si="1">IFERROR(_xlfn.XLOOKUP(R41,$X$41:$X$902,$Y$41:$Y$902),R41)</f>
        <v>#N/A</v>
      </c>
      <c r="W41" s="38" t="s">
        <v>26</v>
      </c>
      <c r="X41" s="37">
        <v>45276</v>
      </c>
      <c r="Y41" s="36">
        <f>X41-1</f>
        <v>45275</v>
      </c>
    </row>
    <row r="42" spans="2:25" x14ac:dyDescent="0.25">
      <c r="B42" s="11">
        <v>6</v>
      </c>
      <c r="C42" s="16" t="e">
        <f>IF(D42&lt;&gt;"",C41+1,"")</f>
        <v>#N/A</v>
      </c>
      <c r="D42" s="17" t="e">
        <f>IF(INDEX(Timelines,Planner!B42,MATCH($D$69,timeline_ref,0))=0,"",INDEX(Timelines,Planner!B42,MATCH($D$69,timeline_ref,0)))</f>
        <v>#N/A</v>
      </c>
      <c r="E42" s="18" t="e">
        <f>T42</f>
        <v>#N/A</v>
      </c>
      <c r="F42" s="19" t="e">
        <f>U42</f>
        <v>#N/A</v>
      </c>
      <c r="Q42" s="14" t="e">
        <f>IF(D42="","",INDEX(Timelines,Planner!B42,MATCH($D$69+1,timeline_ref,0)))</f>
        <v>#N/A</v>
      </c>
      <c r="R42" s="15" t="e">
        <f t="shared" ref="R42:R61" si="2">IF(Q42=0,$F$16,IF(Q42="","",$F$16+Q42))</f>
        <v>#N/A</v>
      </c>
      <c r="T42" s="11" t="e">
        <f t="shared" si="0"/>
        <v>#N/A</v>
      </c>
      <c r="U42" s="15" t="e">
        <f t="shared" si="1"/>
        <v>#N/A</v>
      </c>
      <c r="W42" s="38" t="s">
        <v>26</v>
      </c>
      <c r="X42" s="37">
        <v>45277</v>
      </c>
      <c r="Y42" s="36">
        <f>X42+1</f>
        <v>45278</v>
      </c>
    </row>
    <row r="43" spans="2:25" x14ac:dyDescent="0.25">
      <c r="B43" s="11">
        <v>7</v>
      </c>
      <c r="C43" s="16" t="e">
        <f t="shared" ref="C43:C64" si="3">IF(D43&lt;&gt;"",C42+1,"")</f>
        <v>#N/A</v>
      </c>
      <c r="D43" s="17" t="e">
        <f>IF(INDEX(Timelines,Planner!B43,MATCH($D$69,timeline_ref,0))=0,"",INDEX(Timelines,Planner!B43,MATCH($D$69,timeline_ref,0)))</f>
        <v>#N/A</v>
      </c>
      <c r="E43" s="18" t="e">
        <f t="shared" ref="E43:E61" si="4">IF(Q43&lt;&gt;"",T43,"")</f>
        <v>#N/A</v>
      </c>
      <c r="F43" s="19" t="e">
        <f t="shared" ref="F43:F61" si="5">IF(R43&lt;&gt;"",U43,"")</f>
        <v>#N/A</v>
      </c>
      <c r="Q43" s="14" t="e">
        <f>IF(D43="","",INDEX(Timelines,Planner!B43,MATCH($D$69+1,timeline_ref,0)))</f>
        <v>#N/A</v>
      </c>
      <c r="R43" s="15" t="e">
        <f t="shared" si="2"/>
        <v>#N/A</v>
      </c>
      <c r="T43" s="11" t="e">
        <f t="shared" si="0"/>
        <v>#N/A</v>
      </c>
      <c r="U43" s="15" t="e">
        <f t="shared" si="1"/>
        <v>#N/A</v>
      </c>
      <c r="W43" s="38" t="s">
        <v>26</v>
      </c>
      <c r="X43" s="36">
        <f>X41+7</f>
        <v>45283</v>
      </c>
      <c r="Y43" s="36">
        <f t="shared" ref="Y43" si="6">X43-1</f>
        <v>45282</v>
      </c>
    </row>
    <row r="44" spans="2:25" x14ac:dyDescent="0.25">
      <c r="B44" s="11">
        <v>8</v>
      </c>
      <c r="C44" s="16" t="e">
        <f t="shared" si="3"/>
        <v>#N/A</v>
      </c>
      <c r="D44" s="17" t="e">
        <f>IF(INDEX(Timelines,Planner!B44,MATCH($D$69,timeline_ref,0))=0,"",INDEX(Timelines,Planner!B44,MATCH($D$69,timeline_ref,0)))</f>
        <v>#N/A</v>
      </c>
      <c r="E44" s="18" t="e">
        <f t="shared" si="4"/>
        <v>#N/A</v>
      </c>
      <c r="F44" s="19" t="e">
        <f t="shared" si="5"/>
        <v>#N/A</v>
      </c>
      <c r="Q44" s="14" t="e">
        <f>IF(D44="","",INDEX(Timelines,Planner!B44,MATCH($D$69+1,timeline_ref,0)))</f>
        <v>#N/A</v>
      </c>
      <c r="R44" s="15" t="e">
        <f t="shared" si="2"/>
        <v>#N/A</v>
      </c>
      <c r="T44" s="11" t="e">
        <f t="shared" si="0"/>
        <v>#N/A</v>
      </c>
      <c r="U44" s="15" t="e">
        <f t="shared" si="1"/>
        <v>#N/A</v>
      </c>
      <c r="W44" s="38" t="s">
        <v>26</v>
      </c>
      <c r="X44" s="36">
        <f>X42+7</f>
        <v>45284</v>
      </c>
      <c r="Y44" s="36">
        <f t="shared" ref="Y44" si="7">X44+1</f>
        <v>45285</v>
      </c>
    </row>
    <row r="45" spans="2:25" x14ac:dyDescent="0.25">
      <c r="B45" s="11">
        <v>9</v>
      </c>
      <c r="C45" s="16" t="e">
        <f t="shared" si="3"/>
        <v>#N/A</v>
      </c>
      <c r="D45" s="17" t="e">
        <f>IF(INDEX(Timelines,Planner!B45,MATCH($D$69,timeline_ref,0))=0,"",INDEX(Timelines,Planner!B45,MATCH($D$69,timeline_ref,0)))</f>
        <v>#N/A</v>
      </c>
      <c r="E45" s="18" t="e">
        <f t="shared" si="4"/>
        <v>#N/A</v>
      </c>
      <c r="F45" s="19" t="e">
        <f t="shared" si="5"/>
        <v>#N/A</v>
      </c>
      <c r="Q45" s="14" t="e">
        <f>IF(D45="","",INDEX(Timelines,Planner!B45,MATCH($D$69+1,timeline_ref,0)))</f>
        <v>#N/A</v>
      </c>
      <c r="R45" s="15" t="e">
        <f t="shared" si="2"/>
        <v>#N/A</v>
      </c>
      <c r="T45" s="11" t="e">
        <f t="shared" si="0"/>
        <v>#N/A</v>
      </c>
      <c r="U45" s="15" t="e">
        <f t="shared" si="1"/>
        <v>#N/A</v>
      </c>
      <c r="W45" s="38" t="s">
        <v>26</v>
      </c>
      <c r="X45" s="36">
        <f t="shared" ref="X45:X108" si="8">X43+7</f>
        <v>45290</v>
      </c>
      <c r="Y45" s="36">
        <f t="shared" ref="Y45" si="9">X45-1</f>
        <v>45289</v>
      </c>
    </row>
    <row r="46" spans="2:25" x14ac:dyDescent="0.25">
      <c r="B46" s="11">
        <v>10</v>
      </c>
      <c r="C46" s="16" t="e">
        <f t="shared" si="3"/>
        <v>#N/A</v>
      </c>
      <c r="D46" s="17" t="e">
        <f>IF(INDEX(Timelines,Planner!B46,MATCH($D$69,timeline_ref,0))=0,"",INDEX(Timelines,Planner!B46,MATCH($D$69,timeline_ref,0)))</f>
        <v>#N/A</v>
      </c>
      <c r="E46" s="18" t="e">
        <f t="shared" si="4"/>
        <v>#N/A</v>
      </c>
      <c r="F46" s="19" t="e">
        <f t="shared" si="5"/>
        <v>#N/A</v>
      </c>
      <c r="Q46" s="14" t="e">
        <f>IF(D46="","",INDEX(Timelines,Planner!B46,MATCH($D$69+1,timeline_ref,0)))</f>
        <v>#N/A</v>
      </c>
      <c r="R46" s="15" t="e">
        <f t="shared" si="2"/>
        <v>#N/A</v>
      </c>
      <c r="T46" s="11" t="e">
        <f t="shared" si="0"/>
        <v>#N/A</v>
      </c>
      <c r="U46" s="15" t="e">
        <f t="shared" si="1"/>
        <v>#N/A</v>
      </c>
      <c r="W46" s="38" t="s">
        <v>26</v>
      </c>
      <c r="X46" s="36">
        <f t="shared" si="8"/>
        <v>45291</v>
      </c>
      <c r="Y46" s="36">
        <f t="shared" ref="Y46" si="10">X46+1</f>
        <v>45292</v>
      </c>
    </row>
    <row r="47" spans="2:25" x14ac:dyDescent="0.25">
      <c r="B47" s="11">
        <v>11</v>
      </c>
      <c r="C47" s="16" t="e">
        <f t="shared" si="3"/>
        <v>#N/A</v>
      </c>
      <c r="D47" s="17" t="e">
        <f>IF(INDEX(Timelines,Planner!B47,MATCH($D$69,timeline_ref,0))=0,"",INDEX(Timelines,Planner!B47,MATCH($D$69,timeline_ref,0)))</f>
        <v>#N/A</v>
      </c>
      <c r="E47" s="18" t="e">
        <f t="shared" si="4"/>
        <v>#N/A</v>
      </c>
      <c r="F47" s="19" t="e">
        <f t="shared" si="5"/>
        <v>#N/A</v>
      </c>
      <c r="Q47" s="14" t="e">
        <f>IF(D47="","",INDEX(Timelines,Planner!B47,MATCH($D$69+1,timeline_ref,0)))</f>
        <v>#N/A</v>
      </c>
      <c r="R47" s="15" t="e">
        <f t="shared" si="2"/>
        <v>#N/A</v>
      </c>
      <c r="T47" s="11" t="e">
        <f t="shared" si="0"/>
        <v>#N/A</v>
      </c>
      <c r="U47" s="15" t="e">
        <f t="shared" si="1"/>
        <v>#N/A</v>
      </c>
      <c r="W47" s="38" t="s">
        <v>26</v>
      </c>
      <c r="X47" s="36">
        <f t="shared" si="8"/>
        <v>45297</v>
      </c>
      <c r="Y47" s="36">
        <f t="shared" ref="Y47" si="11">X47-1</f>
        <v>45296</v>
      </c>
    </row>
    <row r="48" spans="2:25" x14ac:dyDescent="0.25">
      <c r="B48" s="11">
        <v>12</v>
      </c>
      <c r="C48" s="16" t="e">
        <f t="shared" si="3"/>
        <v>#N/A</v>
      </c>
      <c r="D48" s="17" t="e">
        <f>IF(INDEX(Timelines,Planner!B48,MATCH($D$69,timeline_ref,0))=0,"",INDEX(Timelines,Planner!B48,MATCH($D$69,timeline_ref,0)))</f>
        <v>#N/A</v>
      </c>
      <c r="E48" s="18" t="e">
        <f t="shared" si="4"/>
        <v>#N/A</v>
      </c>
      <c r="F48" s="19" t="e">
        <f t="shared" si="5"/>
        <v>#N/A</v>
      </c>
      <c r="Q48" s="14" t="e">
        <f>IF(D48="","",INDEX(Timelines,Planner!B48,MATCH($D$69+1,timeline_ref,0)))</f>
        <v>#N/A</v>
      </c>
      <c r="R48" s="15" t="e">
        <f t="shared" si="2"/>
        <v>#N/A</v>
      </c>
      <c r="T48" s="11" t="e">
        <f t="shared" si="0"/>
        <v>#N/A</v>
      </c>
      <c r="U48" s="15" t="e">
        <f t="shared" si="1"/>
        <v>#N/A</v>
      </c>
      <c r="W48" s="38" t="s">
        <v>26</v>
      </c>
      <c r="X48" s="36">
        <f t="shared" si="8"/>
        <v>45298</v>
      </c>
      <c r="Y48" s="36">
        <f t="shared" ref="Y48" si="12">X48+1</f>
        <v>45299</v>
      </c>
    </row>
    <row r="49" spans="2:25" x14ac:dyDescent="0.25">
      <c r="B49" s="11">
        <v>13</v>
      </c>
      <c r="C49" s="16" t="e">
        <f t="shared" si="3"/>
        <v>#N/A</v>
      </c>
      <c r="D49" s="17" t="e">
        <f>IF(INDEX(Timelines,Planner!B49,MATCH($D$69,timeline_ref,0))=0,"",INDEX(Timelines,Planner!B49,MATCH($D$69,timeline_ref,0)))</f>
        <v>#N/A</v>
      </c>
      <c r="E49" s="18" t="e">
        <f t="shared" si="4"/>
        <v>#N/A</v>
      </c>
      <c r="F49" s="19" t="e">
        <f t="shared" si="5"/>
        <v>#N/A</v>
      </c>
      <c r="Q49" s="14" t="e">
        <f>IF(D49="","",INDEX(Timelines,Planner!B49,MATCH($D$69+1,timeline_ref,0)))</f>
        <v>#N/A</v>
      </c>
      <c r="R49" s="15" t="e">
        <f t="shared" si="2"/>
        <v>#N/A</v>
      </c>
      <c r="T49" s="11" t="e">
        <f t="shared" si="0"/>
        <v>#N/A</v>
      </c>
      <c r="U49" s="15" t="e">
        <f t="shared" si="1"/>
        <v>#N/A</v>
      </c>
      <c r="W49" s="38" t="s">
        <v>26</v>
      </c>
      <c r="X49" s="36">
        <f t="shared" si="8"/>
        <v>45304</v>
      </c>
      <c r="Y49" s="36">
        <f t="shared" ref="Y49" si="13">X49-1</f>
        <v>45303</v>
      </c>
    </row>
    <row r="50" spans="2:25" x14ac:dyDescent="0.25">
      <c r="B50" s="11">
        <v>14</v>
      </c>
      <c r="C50" s="16" t="e">
        <f t="shared" si="3"/>
        <v>#N/A</v>
      </c>
      <c r="D50" s="17" t="e">
        <f>IF(INDEX(Timelines,Planner!B50,MATCH($D$69,timeline_ref,0))=0,"",INDEX(Timelines,Planner!B50,MATCH($D$69,timeline_ref,0)))</f>
        <v>#N/A</v>
      </c>
      <c r="E50" s="18" t="e">
        <f t="shared" si="4"/>
        <v>#N/A</v>
      </c>
      <c r="F50" s="19" t="e">
        <f t="shared" si="5"/>
        <v>#N/A</v>
      </c>
      <c r="Q50" s="14" t="e">
        <f>IF(D50="","",INDEX(Timelines,Planner!B50,MATCH($D$69+1,timeline_ref,0)))</f>
        <v>#N/A</v>
      </c>
      <c r="R50" s="15" t="e">
        <f t="shared" si="2"/>
        <v>#N/A</v>
      </c>
      <c r="T50" s="11" t="e">
        <f t="shared" si="0"/>
        <v>#N/A</v>
      </c>
      <c r="U50" s="15" t="e">
        <f t="shared" si="1"/>
        <v>#N/A</v>
      </c>
      <c r="W50" s="38" t="s">
        <v>26</v>
      </c>
      <c r="X50" s="36">
        <f t="shared" si="8"/>
        <v>45305</v>
      </c>
      <c r="Y50" s="36">
        <f t="shared" ref="Y50" si="14">X50+1</f>
        <v>45306</v>
      </c>
    </row>
    <row r="51" spans="2:25" x14ac:dyDescent="0.25">
      <c r="B51" s="11">
        <v>15</v>
      </c>
      <c r="C51" s="16" t="e">
        <f t="shared" si="3"/>
        <v>#N/A</v>
      </c>
      <c r="D51" s="17" t="e">
        <f>IF(INDEX(Timelines,Planner!B51,MATCH($D$69,timeline_ref,0))=0,"",INDEX(Timelines,Planner!B51,MATCH($D$69,timeline_ref,0)))</f>
        <v>#N/A</v>
      </c>
      <c r="E51" s="18" t="e">
        <f t="shared" si="4"/>
        <v>#N/A</v>
      </c>
      <c r="F51" s="19" t="e">
        <f t="shared" si="5"/>
        <v>#N/A</v>
      </c>
      <c r="Q51" s="14" t="e">
        <f>IF(D51="","",INDEX(Timelines,Planner!B51,MATCH($D$69+1,timeline_ref,0)))</f>
        <v>#N/A</v>
      </c>
      <c r="R51" s="15" t="e">
        <f t="shared" si="2"/>
        <v>#N/A</v>
      </c>
      <c r="T51" s="11" t="e">
        <f t="shared" si="0"/>
        <v>#N/A</v>
      </c>
      <c r="U51" s="15" t="e">
        <f t="shared" si="1"/>
        <v>#N/A</v>
      </c>
      <c r="W51" s="38" t="s">
        <v>26</v>
      </c>
      <c r="X51" s="36">
        <f t="shared" si="8"/>
        <v>45311</v>
      </c>
      <c r="Y51" s="36">
        <f t="shared" ref="Y51" si="15">X51-1</f>
        <v>45310</v>
      </c>
    </row>
    <row r="52" spans="2:25" x14ac:dyDescent="0.25">
      <c r="B52" s="11">
        <v>16</v>
      </c>
      <c r="C52" s="16" t="e">
        <f t="shared" si="3"/>
        <v>#N/A</v>
      </c>
      <c r="D52" s="17" t="e">
        <f>IF(INDEX(Timelines,Planner!B52,MATCH($D$69,timeline_ref,0))=0,"",INDEX(Timelines,Planner!B52,MATCH($D$69,timeline_ref,0)))</f>
        <v>#N/A</v>
      </c>
      <c r="E52" s="18" t="e">
        <f t="shared" si="4"/>
        <v>#N/A</v>
      </c>
      <c r="F52" s="19" t="e">
        <f t="shared" si="5"/>
        <v>#N/A</v>
      </c>
      <c r="Q52" s="14" t="e">
        <f>IF(D52="","",INDEX(Timelines,Planner!B52,MATCH($D$69+1,timeline_ref,0)))</f>
        <v>#N/A</v>
      </c>
      <c r="R52" s="15" t="e">
        <f t="shared" si="2"/>
        <v>#N/A</v>
      </c>
      <c r="T52" s="11" t="e">
        <f t="shared" si="0"/>
        <v>#N/A</v>
      </c>
      <c r="U52" s="15" t="e">
        <f t="shared" si="1"/>
        <v>#N/A</v>
      </c>
      <c r="W52" s="38" t="s">
        <v>26</v>
      </c>
      <c r="X52" s="36">
        <f t="shared" si="8"/>
        <v>45312</v>
      </c>
      <c r="Y52" s="36">
        <f t="shared" ref="Y52" si="16">X52+1</f>
        <v>45313</v>
      </c>
    </row>
    <row r="53" spans="2:25" x14ac:dyDescent="0.25">
      <c r="B53" s="11">
        <v>17</v>
      </c>
      <c r="C53" s="16" t="e">
        <f t="shared" si="3"/>
        <v>#N/A</v>
      </c>
      <c r="D53" s="17" t="e">
        <f>IF(INDEX(Timelines,Planner!B53,MATCH($D$69,timeline_ref,0))=0,"",INDEX(Timelines,Planner!B53,MATCH($D$69,timeline_ref,0)))</f>
        <v>#N/A</v>
      </c>
      <c r="E53" s="18" t="e">
        <f t="shared" si="4"/>
        <v>#N/A</v>
      </c>
      <c r="F53" s="19" t="e">
        <f t="shared" si="5"/>
        <v>#N/A</v>
      </c>
      <c r="Q53" s="14" t="e">
        <f>IF(D53="","",INDEX(Timelines,Planner!B53,MATCH($D$69+1,timeline_ref,0)))</f>
        <v>#N/A</v>
      </c>
      <c r="R53" s="15" t="e">
        <f t="shared" si="2"/>
        <v>#N/A</v>
      </c>
      <c r="T53" s="11" t="e">
        <f t="shared" si="0"/>
        <v>#N/A</v>
      </c>
      <c r="U53" s="15" t="e">
        <f t="shared" si="1"/>
        <v>#N/A</v>
      </c>
      <c r="W53" s="38" t="s">
        <v>26</v>
      </c>
      <c r="X53" s="36">
        <f t="shared" si="8"/>
        <v>45318</v>
      </c>
      <c r="Y53" s="36">
        <f t="shared" ref="Y53" si="17">X53-1</f>
        <v>45317</v>
      </c>
    </row>
    <row r="54" spans="2:25" x14ac:dyDescent="0.25">
      <c r="B54" s="11">
        <v>18</v>
      </c>
      <c r="C54" s="16" t="e">
        <f t="shared" si="3"/>
        <v>#N/A</v>
      </c>
      <c r="D54" s="17" t="e">
        <f>IF(INDEX(Timelines,Planner!B54,MATCH($D$69,timeline_ref,0))=0,"",INDEX(Timelines,Planner!B54,MATCH($D$69,timeline_ref,0)))</f>
        <v>#N/A</v>
      </c>
      <c r="E54" s="18" t="e">
        <f t="shared" si="4"/>
        <v>#N/A</v>
      </c>
      <c r="F54" s="19" t="e">
        <f t="shared" si="5"/>
        <v>#N/A</v>
      </c>
      <c r="Q54" s="14" t="e">
        <f>IF(D54="","",INDEX(Timelines,Planner!B54,MATCH($D$69+1,timeline_ref,0)))</f>
        <v>#N/A</v>
      </c>
      <c r="R54" s="15" t="e">
        <f t="shared" si="2"/>
        <v>#N/A</v>
      </c>
      <c r="T54" s="11" t="e">
        <f t="shared" si="0"/>
        <v>#N/A</v>
      </c>
      <c r="U54" s="15" t="e">
        <f t="shared" si="1"/>
        <v>#N/A</v>
      </c>
      <c r="W54" s="38" t="s">
        <v>26</v>
      </c>
      <c r="X54" s="36">
        <f t="shared" si="8"/>
        <v>45319</v>
      </c>
      <c r="Y54" s="36">
        <f t="shared" ref="Y54" si="18">X54+1</f>
        <v>45320</v>
      </c>
    </row>
    <row r="55" spans="2:25" x14ac:dyDescent="0.25">
      <c r="B55" s="11">
        <v>19</v>
      </c>
      <c r="C55" s="16" t="e">
        <f t="shared" si="3"/>
        <v>#N/A</v>
      </c>
      <c r="D55" s="17" t="e">
        <f>IF(INDEX(Timelines,Planner!B55,MATCH($D$69,timeline_ref,0))=0,"",INDEX(Timelines,Planner!B55,MATCH($D$69,timeline_ref,0)))</f>
        <v>#N/A</v>
      </c>
      <c r="E55" s="18" t="e">
        <f t="shared" si="4"/>
        <v>#N/A</v>
      </c>
      <c r="F55" s="19" t="e">
        <f t="shared" si="5"/>
        <v>#N/A</v>
      </c>
      <c r="Q55" s="14" t="e">
        <f>IF(D55="","",INDEX(Timelines,Planner!B55,MATCH($D$69+1,timeline_ref,0)))</f>
        <v>#N/A</v>
      </c>
      <c r="R55" s="15" t="e">
        <f t="shared" si="2"/>
        <v>#N/A</v>
      </c>
      <c r="T55" s="11" t="e">
        <f t="shared" si="0"/>
        <v>#N/A</v>
      </c>
      <c r="U55" s="15" t="e">
        <f t="shared" si="1"/>
        <v>#N/A</v>
      </c>
      <c r="W55" s="38" t="s">
        <v>26</v>
      </c>
      <c r="X55" s="36">
        <f t="shared" si="8"/>
        <v>45325</v>
      </c>
      <c r="Y55" s="36">
        <f t="shared" ref="Y55" si="19">X55-1</f>
        <v>45324</v>
      </c>
    </row>
    <row r="56" spans="2:25" x14ac:dyDescent="0.25">
      <c r="B56" s="11">
        <v>20</v>
      </c>
      <c r="C56" s="16" t="e">
        <f t="shared" si="3"/>
        <v>#N/A</v>
      </c>
      <c r="D56" s="17" t="e">
        <f>IF(INDEX(Timelines,Planner!B56,MATCH($D$69,timeline_ref,0))=0,"",INDEX(Timelines,Planner!B56,MATCH($D$69,timeline_ref,0)))</f>
        <v>#N/A</v>
      </c>
      <c r="E56" s="18" t="e">
        <f t="shared" si="4"/>
        <v>#N/A</v>
      </c>
      <c r="F56" s="19" t="e">
        <f t="shared" si="5"/>
        <v>#N/A</v>
      </c>
      <c r="Q56" s="14" t="e">
        <f>IF(D56="","",INDEX(Timelines,Planner!B56,MATCH($D$69+1,timeline_ref,0)))</f>
        <v>#N/A</v>
      </c>
      <c r="R56" s="15" t="e">
        <f t="shared" si="2"/>
        <v>#N/A</v>
      </c>
      <c r="T56" s="11" t="e">
        <f t="shared" si="0"/>
        <v>#N/A</v>
      </c>
      <c r="U56" s="15" t="e">
        <f t="shared" si="1"/>
        <v>#N/A</v>
      </c>
      <c r="W56" s="38" t="s">
        <v>26</v>
      </c>
      <c r="X56" s="36">
        <f t="shared" si="8"/>
        <v>45326</v>
      </c>
      <c r="Y56" s="36">
        <f t="shared" ref="Y56" si="20">X56+1</f>
        <v>45327</v>
      </c>
    </row>
    <row r="57" spans="2:25" x14ac:dyDescent="0.25">
      <c r="B57" s="11">
        <v>21</v>
      </c>
      <c r="C57" s="16" t="e">
        <f t="shared" si="3"/>
        <v>#N/A</v>
      </c>
      <c r="D57" s="17" t="e">
        <f>IF(INDEX(Timelines,Planner!B57,MATCH($D$69,timeline_ref,0))=0,"",INDEX(Timelines,Planner!B57,MATCH($D$69,timeline_ref,0)))</f>
        <v>#N/A</v>
      </c>
      <c r="E57" s="18" t="e">
        <f t="shared" si="4"/>
        <v>#N/A</v>
      </c>
      <c r="F57" s="19" t="e">
        <f t="shared" si="5"/>
        <v>#N/A</v>
      </c>
      <c r="Q57" s="14" t="e">
        <f>IF(D57="","",INDEX(Timelines,Planner!B57,MATCH($D$69+1,timeline_ref,0)))</f>
        <v>#N/A</v>
      </c>
      <c r="R57" s="15" t="e">
        <f t="shared" si="2"/>
        <v>#N/A</v>
      </c>
      <c r="T57" s="11" t="e">
        <f t="shared" si="0"/>
        <v>#N/A</v>
      </c>
      <c r="U57" s="15" t="e">
        <f t="shared" si="1"/>
        <v>#N/A</v>
      </c>
      <c r="W57" s="38" t="s">
        <v>26</v>
      </c>
      <c r="X57" s="36">
        <f t="shared" si="8"/>
        <v>45332</v>
      </c>
      <c r="Y57" s="36">
        <f t="shared" ref="Y57" si="21">X57-1</f>
        <v>45331</v>
      </c>
    </row>
    <row r="58" spans="2:25" x14ac:dyDescent="0.25">
      <c r="B58" s="11">
        <v>22</v>
      </c>
      <c r="C58" s="16" t="e">
        <f t="shared" si="3"/>
        <v>#N/A</v>
      </c>
      <c r="D58" s="17" t="e">
        <f>IF(INDEX(Timelines,Planner!B58,MATCH($D$69,timeline_ref,0))=0,"",INDEX(Timelines,Planner!B58,MATCH($D$69,timeline_ref,0)))</f>
        <v>#N/A</v>
      </c>
      <c r="E58" s="18" t="e">
        <f t="shared" si="4"/>
        <v>#N/A</v>
      </c>
      <c r="F58" s="19" t="e">
        <f t="shared" si="5"/>
        <v>#N/A</v>
      </c>
      <c r="Q58" s="14" t="e">
        <f>IF(D58="","",INDEX(Timelines,Planner!B58,MATCH($D$69+1,timeline_ref,0)))</f>
        <v>#N/A</v>
      </c>
      <c r="R58" s="15" t="e">
        <f t="shared" si="2"/>
        <v>#N/A</v>
      </c>
      <c r="T58" s="11" t="e">
        <f t="shared" si="0"/>
        <v>#N/A</v>
      </c>
      <c r="U58" s="15" t="e">
        <f t="shared" si="1"/>
        <v>#N/A</v>
      </c>
      <c r="W58" s="38" t="s">
        <v>26</v>
      </c>
      <c r="X58" s="36">
        <f t="shared" si="8"/>
        <v>45333</v>
      </c>
      <c r="Y58" s="36">
        <f t="shared" ref="Y58" si="22">X58+1</f>
        <v>45334</v>
      </c>
    </row>
    <row r="59" spans="2:25" x14ac:dyDescent="0.25">
      <c r="B59" s="11">
        <v>23</v>
      </c>
      <c r="C59" s="16" t="e">
        <f t="shared" si="3"/>
        <v>#N/A</v>
      </c>
      <c r="D59" s="17" t="e">
        <f>IF(INDEX(Timelines,Planner!B59,MATCH($D$69,timeline_ref,0))=0,"",INDEX(Timelines,Planner!B59,MATCH($D$69,timeline_ref,0)))</f>
        <v>#N/A</v>
      </c>
      <c r="E59" s="18" t="e">
        <f t="shared" si="4"/>
        <v>#N/A</v>
      </c>
      <c r="F59" s="19" t="e">
        <f>IF(R59&lt;&gt;"",U59,"")</f>
        <v>#N/A</v>
      </c>
      <c r="Q59" s="14" t="e">
        <f>IF(D59="","",INDEX(Timelines,Planner!B59,MATCH($D$69+1,timeline_ref,0)))</f>
        <v>#N/A</v>
      </c>
      <c r="R59" s="15" t="e">
        <f t="shared" si="2"/>
        <v>#N/A</v>
      </c>
      <c r="T59" s="11" t="e">
        <f t="shared" si="0"/>
        <v>#N/A</v>
      </c>
      <c r="U59" s="15" t="e">
        <f t="shared" si="1"/>
        <v>#N/A</v>
      </c>
      <c r="W59" s="38" t="s">
        <v>26</v>
      </c>
      <c r="X59" s="36">
        <f t="shared" si="8"/>
        <v>45339</v>
      </c>
      <c r="Y59" s="36">
        <f t="shared" ref="Y59" si="23">X59-1</f>
        <v>45338</v>
      </c>
    </row>
    <row r="60" spans="2:25" x14ac:dyDescent="0.25">
      <c r="B60" s="11">
        <v>24</v>
      </c>
      <c r="C60" s="16" t="e">
        <f t="shared" si="3"/>
        <v>#N/A</v>
      </c>
      <c r="D60" s="17" t="e">
        <f>IF(INDEX(Timelines,Planner!B60,MATCH($D$69,timeline_ref,0))=0,"",INDEX(Timelines,Planner!B60,MATCH($D$69,timeline_ref,0)))</f>
        <v>#N/A</v>
      </c>
      <c r="E60" s="18" t="e">
        <f t="shared" si="4"/>
        <v>#N/A</v>
      </c>
      <c r="F60" s="19" t="e">
        <f t="shared" si="5"/>
        <v>#N/A</v>
      </c>
      <c r="Q60" s="14" t="e">
        <f>IF(D60="","",INDEX(Timelines,Planner!B60,MATCH($D$69+1,timeline_ref,0)))</f>
        <v>#N/A</v>
      </c>
      <c r="R60" s="15" t="e">
        <f t="shared" si="2"/>
        <v>#N/A</v>
      </c>
      <c r="T60" s="11" t="e">
        <f t="shared" si="0"/>
        <v>#N/A</v>
      </c>
      <c r="U60" s="15" t="e">
        <f t="shared" si="1"/>
        <v>#N/A</v>
      </c>
      <c r="W60" s="38" t="s">
        <v>26</v>
      </c>
      <c r="X60" s="36">
        <f t="shared" si="8"/>
        <v>45340</v>
      </c>
      <c r="Y60" s="36">
        <f t="shared" ref="Y60" si="24">X60+1</f>
        <v>45341</v>
      </c>
    </row>
    <row r="61" spans="2:25" x14ac:dyDescent="0.25">
      <c r="B61" s="11">
        <v>25</v>
      </c>
      <c r="C61" s="16" t="e">
        <f t="shared" si="3"/>
        <v>#N/A</v>
      </c>
      <c r="D61" s="20" t="e">
        <f>IF(INDEX(Timelines,Planner!B61,MATCH($D$69,timeline_ref,0))=0,"",INDEX(Timelines,Planner!B61,MATCH($D$69,timeline_ref,0)))</f>
        <v>#N/A</v>
      </c>
      <c r="E61" s="18" t="e">
        <f t="shared" si="4"/>
        <v>#N/A</v>
      </c>
      <c r="F61" s="19" t="e">
        <f t="shared" si="5"/>
        <v>#N/A</v>
      </c>
      <c r="Q61" s="14" t="e">
        <f>IF(D61="","",INDEX(Timelines,Planner!B61,MATCH($D$69+1,timeline_ref,0)))</f>
        <v>#N/A</v>
      </c>
      <c r="R61" s="15" t="e">
        <f t="shared" si="2"/>
        <v>#N/A</v>
      </c>
      <c r="T61" s="11" t="e">
        <f t="shared" si="0"/>
        <v>#N/A</v>
      </c>
      <c r="U61" s="15" t="e">
        <f t="shared" si="1"/>
        <v>#N/A</v>
      </c>
      <c r="W61" s="38" t="s">
        <v>26</v>
      </c>
      <c r="X61" s="36">
        <f t="shared" si="8"/>
        <v>45346</v>
      </c>
      <c r="Y61" s="36">
        <f t="shared" ref="Y61" si="25">X61-1</f>
        <v>45345</v>
      </c>
    </row>
    <row r="62" spans="2:25" x14ac:dyDescent="0.25">
      <c r="B62" s="11">
        <v>26</v>
      </c>
      <c r="C62" s="16" t="e">
        <f t="shared" si="3"/>
        <v>#N/A</v>
      </c>
      <c r="D62" s="20" t="e">
        <f>IF(INDEX(Timelines,Planner!B62,MATCH($D$69,timeline_ref,0))=0,"",INDEX(Timelines,Planner!B62,MATCH($D$69,timeline_ref,0)))</f>
        <v>#N/A</v>
      </c>
      <c r="E62" s="18" t="e">
        <f>IF(Q62&lt;&gt;"",T62,"")</f>
        <v>#N/A</v>
      </c>
      <c r="F62" s="19" t="e">
        <f t="shared" ref="F62:F64" si="26">IF(R62&lt;&gt;"",U62,"")</f>
        <v>#N/A</v>
      </c>
      <c r="Q62" s="14" t="e">
        <f>IF(D62="","",INDEX(Timelines,Planner!B62,MATCH($D$69+1,timeline_ref,0)))</f>
        <v>#N/A</v>
      </c>
      <c r="R62" s="15" t="e">
        <f t="shared" ref="R62:R64" si="27">IF(Q62=0,$F$16,IF(Q62="","",$F$16+Q62))</f>
        <v>#N/A</v>
      </c>
      <c r="T62" s="11" t="e">
        <f t="shared" si="0"/>
        <v>#N/A</v>
      </c>
      <c r="U62" s="15" t="e">
        <f t="shared" si="1"/>
        <v>#N/A</v>
      </c>
      <c r="W62" s="38" t="s">
        <v>26</v>
      </c>
      <c r="X62" s="36">
        <f t="shared" si="8"/>
        <v>45347</v>
      </c>
      <c r="Y62" s="36">
        <f t="shared" ref="Y62" si="28">X62+1</f>
        <v>45348</v>
      </c>
    </row>
    <row r="63" spans="2:25" x14ac:dyDescent="0.25">
      <c r="B63" s="11">
        <v>27</v>
      </c>
      <c r="C63" s="16" t="e">
        <f t="shared" si="3"/>
        <v>#N/A</v>
      </c>
      <c r="D63" s="20" t="e">
        <f>IF(INDEX(Timelines,Planner!B63,MATCH($D$69,timeline_ref,0))=0,"",INDEX(Timelines,Planner!B63,MATCH($D$69,timeline_ref,0)))</f>
        <v>#N/A</v>
      </c>
      <c r="E63" s="18" t="e">
        <f t="shared" ref="E63:E64" si="29">IF(Q63&lt;&gt;"",T63,"")</f>
        <v>#N/A</v>
      </c>
      <c r="F63" s="19" t="e">
        <f t="shared" si="26"/>
        <v>#N/A</v>
      </c>
      <c r="Q63" s="14" t="e">
        <f>IF(D63="","",INDEX(Timelines,Planner!B63,MATCH($D$69+1,timeline_ref,0)))</f>
        <v>#N/A</v>
      </c>
      <c r="R63" s="15" t="e">
        <f t="shared" si="27"/>
        <v>#N/A</v>
      </c>
      <c r="T63" s="11" t="e">
        <f t="shared" si="0"/>
        <v>#N/A</v>
      </c>
      <c r="U63" s="15" t="e">
        <f t="shared" si="1"/>
        <v>#N/A</v>
      </c>
      <c r="W63" s="38" t="s">
        <v>26</v>
      </c>
      <c r="X63" s="36">
        <f t="shared" si="8"/>
        <v>45353</v>
      </c>
      <c r="Y63" s="36">
        <f t="shared" ref="Y63" si="30">X63-1</f>
        <v>45352</v>
      </c>
    </row>
    <row r="64" spans="2:25" x14ac:dyDescent="0.25">
      <c r="B64" s="11">
        <v>28</v>
      </c>
      <c r="C64" s="16" t="e">
        <f t="shared" si="3"/>
        <v>#N/A</v>
      </c>
      <c r="D64" s="20" t="e">
        <f>IF(INDEX(Timelines,Planner!B64,MATCH($D$69,timeline_ref,0))=0,"",INDEX(Timelines,Planner!B64,MATCH($D$69,timeline_ref,0)))</f>
        <v>#N/A</v>
      </c>
      <c r="E64" s="18" t="e">
        <f t="shared" si="29"/>
        <v>#N/A</v>
      </c>
      <c r="F64" s="19" t="e">
        <f t="shared" si="26"/>
        <v>#N/A</v>
      </c>
      <c r="Q64" s="14" t="e">
        <f>IF(D64="","",INDEX(Timelines,Planner!B64,MATCH($D$69+1,timeline_ref,0)))</f>
        <v>#N/A</v>
      </c>
      <c r="R64" s="15" t="e">
        <f t="shared" si="27"/>
        <v>#N/A</v>
      </c>
      <c r="T64" s="11" t="e">
        <f t="shared" ref="T64" si="31">IF(Q64=0,Q64,(U64-_xlfn.XLOOKUP(0,$Q$41:$Q$64,$R$41:$R$64)))</f>
        <v>#N/A</v>
      </c>
      <c r="U64" s="15" t="e">
        <f t="shared" ref="U64" si="32">IFERROR(_xlfn.XLOOKUP(R64,$X$41:$X$902,$Y$41:$Y$902),R64)</f>
        <v>#N/A</v>
      </c>
      <c r="W64" s="38" t="s">
        <v>26</v>
      </c>
      <c r="X64" s="36">
        <f t="shared" si="8"/>
        <v>45354</v>
      </c>
      <c r="Y64" s="36">
        <f t="shared" ref="Y64" si="33">X64+1</f>
        <v>45355</v>
      </c>
    </row>
    <row r="65" spans="2:25" ht="195.95" customHeight="1" thickBot="1" x14ac:dyDescent="0.3">
      <c r="B65" s="11">
        <v>33</v>
      </c>
      <c r="C65" s="102" t="e">
        <f>IF(INDEX(Timelines,Planner!B65,MATCH($D$69,timeline_ref,0))=0,"",INDEX(Timelines,Planner!B65,MATCH($D$69,timeline_ref,0)))</f>
        <v>#N/A</v>
      </c>
      <c r="D65" s="103"/>
      <c r="E65" s="103"/>
      <c r="F65" s="104"/>
      <c r="W65" s="38" t="s">
        <v>26</v>
      </c>
      <c r="X65" s="36">
        <f t="shared" si="8"/>
        <v>45360</v>
      </c>
      <c r="Y65" s="36">
        <f t="shared" ref="Y65" si="34">X65-1</f>
        <v>45359</v>
      </c>
    </row>
    <row r="66" spans="2:25" x14ac:dyDescent="0.25">
      <c r="W66" s="38" t="s">
        <v>26</v>
      </c>
      <c r="X66" s="36">
        <f t="shared" si="8"/>
        <v>45361</v>
      </c>
      <c r="Y66" s="36">
        <f t="shared" ref="Y66" si="35">X66+1</f>
        <v>45362</v>
      </c>
    </row>
    <row r="67" spans="2:25" ht="15" customHeight="1" x14ac:dyDescent="0.25">
      <c r="S67" s="36"/>
      <c r="W67" s="38" t="s">
        <v>26</v>
      </c>
      <c r="X67" s="36">
        <f t="shared" si="8"/>
        <v>45367</v>
      </c>
      <c r="Y67" s="36">
        <f t="shared" ref="Y67" si="36">X67-1</f>
        <v>45366</v>
      </c>
    </row>
    <row r="68" spans="2:25" ht="15" customHeight="1" x14ac:dyDescent="0.25">
      <c r="W68" s="38" t="s">
        <v>26</v>
      </c>
      <c r="X68" s="36">
        <f t="shared" si="8"/>
        <v>45368</v>
      </c>
      <c r="Y68" s="36">
        <f t="shared" ref="Y68" si="37">X68+1</f>
        <v>45369</v>
      </c>
    </row>
    <row r="69" spans="2:25" ht="15" customHeight="1" x14ac:dyDescent="0.25">
      <c r="D69" s="11" t="e">
        <f>INDEX(Hidden!B3:C50,MATCH(D71,Hidden!B3:B50,0),2)</f>
        <v>#N/A</v>
      </c>
      <c r="W69" s="38" t="s">
        <v>26</v>
      </c>
      <c r="X69" s="36">
        <f t="shared" si="8"/>
        <v>45374</v>
      </c>
      <c r="Y69" s="36">
        <f t="shared" ref="Y69" si="38">X69-1</f>
        <v>45373</v>
      </c>
    </row>
    <row r="70" spans="2:25" ht="15" customHeight="1" x14ac:dyDescent="0.25">
      <c r="W70" s="38" t="s">
        <v>26</v>
      </c>
      <c r="X70" s="36">
        <f t="shared" si="8"/>
        <v>45375</v>
      </c>
      <c r="Y70" s="36">
        <f t="shared" ref="Y70" si="39">X70+1</f>
        <v>45376</v>
      </c>
    </row>
    <row r="71" spans="2:25" ht="15" customHeight="1" x14ac:dyDescent="0.25">
      <c r="D71" s="11" t="str">
        <f>CONCATENATE(Pathway," ",F13," ",F15)</f>
        <v xml:space="preserve">  </v>
      </c>
      <c r="W71" s="38" t="s">
        <v>26</v>
      </c>
      <c r="X71" s="36">
        <f t="shared" si="8"/>
        <v>45381</v>
      </c>
      <c r="Y71" s="36">
        <f t="shared" ref="Y71" si="40">X71-1</f>
        <v>45380</v>
      </c>
    </row>
    <row r="72" spans="2:25" ht="15" customHeight="1" x14ac:dyDescent="0.25">
      <c r="D72" t="b">
        <f>+D71=Hidden!B3</f>
        <v>0</v>
      </c>
      <c r="W72" s="38" t="s">
        <v>26</v>
      </c>
      <c r="X72" s="36">
        <f t="shared" si="8"/>
        <v>45382</v>
      </c>
      <c r="Y72" s="36">
        <f t="shared" ref="Y72" si="41">X72+1</f>
        <v>45383</v>
      </c>
    </row>
    <row r="73" spans="2:25" ht="15" customHeight="1" x14ac:dyDescent="0.25">
      <c r="W73" s="38" t="s">
        <v>26</v>
      </c>
      <c r="X73" s="36">
        <f t="shared" si="8"/>
        <v>45388</v>
      </c>
      <c r="Y73" s="36">
        <f t="shared" ref="Y73" si="42">X73-1</f>
        <v>45387</v>
      </c>
    </row>
    <row r="74" spans="2:25" x14ac:dyDescent="0.25">
      <c r="W74" s="38" t="s">
        <v>26</v>
      </c>
      <c r="X74" s="36">
        <f t="shared" si="8"/>
        <v>45389</v>
      </c>
      <c r="Y74" s="36">
        <f t="shared" ref="Y74" si="43">X74+1</f>
        <v>45390</v>
      </c>
    </row>
    <row r="75" spans="2:25" x14ac:dyDescent="0.25">
      <c r="W75" s="38" t="s">
        <v>26</v>
      </c>
      <c r="X75" s="36">
        <f t="shared" si="8"/>
        <v>45395</v>
      </c>
      <c r="Y75" s="36">
        <f t="shared" ref="Y75" si="44">X75-1</f>
        <v>45394</v>
      </c>
    </row>
    <row r="76" spans="2:25" x14ac:dyDescent="0.25">
      <c r="W76" s="38" t="s">
        <v>26</v>
      </c>
      <c r="X76" s="36">
        <f t="shared" si="8"/>
        <v>45396</v>
      </c>
      <c r="Y76" s="36">
        <f t="shared" ref="Y76" si="45">X76+1</f>
        <v>45397</v>
      </c>
    </row>
    <row r="77" spans="2:25" x14ac:dyDescent="0.25">
      <c r="W77" s="38" t="s">
        <v>26</v>
      </c>
      <c r="X77" s="36">
        <f t="shared" si="8"/>
        <v>45402</v>
      </c>
      <c r="Y77" s="36">
        <f t="shared" ref="Y77" si="46">X77-1</f>
        <v>45401</v>
      </c>
    </row>
    <row r="78" spans="2:25" x14ac:dyDescent="0.25">
      <c r="W78" s="38" t="s">
        <v>26</v>
      </c>
      <c r="X78" s="36">
        <f t="shared" si="8"/>
        <v>45403</v>
      </c>
      <c r="Y78" s="36">
        <f t="shared" ref="Y78" si="47">X78+1</f>
        <v>45404</v>
      </c>
    </row>
    <row r="79" spans="2:25" x14ac:dyDescent="0.25">
      <c r="W79" s="38" t="s">
        <v>26</v>
      </c>
      <c r="X79" s="36">
        <f t="shared" si="8"/>
        <v>45409</v>
      </c>
      <c r="Y79" s="36">
        <f t="shared" ref="Y79" si="48">X79-1</f>
        <v>45408</v>
      </c>
    </row>
    <row r="80" spans="2:25" x14ac:dyDescent="0.25">
      <c r="W80" s="38" t="s">
        <v>26</v>
      </c>
      <c r="X80" s="36">
        <f t="shared" si="8"/>
        <v>45410</v>
      </c>
      <c r="Y80" s="36">
        <f t="shared" ref="Y80" si="49">X80+1</f>
        <v>45411</v>
      </c>
    </row>
    <row r="81" spans="23:25" x14ac:dyDescent="0.25">
      <c r="W81" s="38" t="s">
        <v>26</v>
      </c>
      <c r="X81" s="36">
        <f t="shared" si="8"/>
        <v>45416</v>
      </c>
      <c r="Y81" s="36">
        <f t="shared" ref="Y81" si="50">X81-1</f>
        <v>45415</v>
      </c>
    </row>
    <row r="82" spans="23:25" x14ac:dyDescent="0.25">
      <c r="W82" s="38" t="s">
        <v>26</v>
      </c>
      <c r="X82" s="36">
        <f t="shared" si="8"/>
        <v>45417</v>
      </c>
      <c r="Y82" s="36">
        <f t="shared" ref="Y82" si="51">X82+1</f>
        <v>45418</v>
      </c>
    </row>
    <row r="83" spans="23:25" x14ac:dyDescent="0.25">
      <c r="W83" s="38" t="s">
        <v>26</v>
      </c>
      <c r="X83" s="36">
        <f t="shared" si="8"/>
        <v>45423</v>
      </c>
      <c r="Y83" s="36">
        <f t="shared" ref="Y83" si="52">X83-1</f>
        <v>45422</v>
      </c>
    </row>
    <row r="84" spans="23:25" x14ac:dyDescent="0.25">
      <c r="W84" s="38" t="s">
        <v>26</v>
      </c>
      <c r="X84" s="36">
        <f t="shared" si="8"/>
        <v>45424</v>
      </c>
      <c r="Y84" s="36">
        <f t="shared" ref="Y84" si="53">X84+1</f>
        <v>45425</v>
      </c>
    </row>
    <row r="85" spans="23:25" x14ac:dyDescent="0.25">
      <c r="W85" s="38" t="s">
        <v>26</v>
      </c>
      <c r="X85" s="36">
        <f t="shared" si="8"/>
        <v>45430</v>
      </c>
      <c r="Y85" s="36">
        <f t="shared" ref="Y85" si="54">X85-1</f>
        <v>45429</v>
      </c>
    </row>
    <row r="86" spans="23:25" x14ac:dyDescent="0.25">
      <c r="W86" s="38" t="s">
        <v>26</v>
      </c>
      <c r="X86" s="36">
        <f t="shared" si="8"/>
        <v>45431</v>
      </c>
      <c r="Y86" s="36">
        <f t="shared" ref="Y86" si="55">X86+1</f>
        <v>45432</v>
      </c>
    </row>
    <row r="87" spans="23:25" x14ac:dyDescent="0.25">
      <c r="W87" s="38" t="s">
        <v>26</v>
      </c>
      <c r="X87" s="36">
        <f t="shared" si="8"/>
        <v>45437</v>
      </c>
      <c r="Y87" s="36">
        <f t="shared" ref="Y87" si="56">X87-1</f>
        <v>45436</v>
      </c>
    </row>
    <row r="88" spans="23:25" x14ac:dyDescent="0.25">
      <c r="W88" s="38" t="s">
        <v>26</v>
      </c>
      <c r="X88" s="36">
        <f t="shared" si="8"/>
        <v>45438</v>
      </c>
      <c r="Y88" s="36">
        <f t="shared" ref="Y88" si="57">X88+1</f>
        <v>45439</v>
      </c>
    </row>
    <row r="89" spans="23:25" x14ac:dyDescent="0.25">
      <c r="W89" s="38" t="s">
        <v>26</v>
      </c>
      <c r="X89" s="36">
        <f t="shared" si="8"/>
        <v>45444</v>
      </c>
      <c r="Y89" s="36">
        <f t="shared" ref="Y89" si="58">X89-1</f>
        <v>45443</v>
      </c>
    </row>
    <row r="90" spans="23:25" x14ac:dyDescent="0.25">
      <c r="W90" s="38" t="s">
        <v>26</v>
      </c>
      <c r="X90" s="36">
        <f t="shared" si="8"/>
        <v>45445</v>
      </c>
      <c r="Y90" s="36">
        <f t="shared" ref="Y90" si="59">X90+1</f>
        <v>45446</v>
      </c>
    </row>
    <row r="91" spans="23:25" x14ac:dyDescent="0.25">
      <c r="W91" s="38" t="s">
        <v>26</v>
      </c>
      <c r="X91" s="36">
        <f t="shared" si="8"/>
        <v>45451</v>
      </c>
      <c r="Y91" s="36">
        <f t="shared" ref="Y91" si="60">X91-1</f>
        <v>45450</v>
      </c>
    </row>
    <row r="92" spans="23:25" x14ac:dyDescent="0.25">
      <c r="W92" s="38" t="s">
        <v>26</v>
      </c>
      <c r="X92" s="36">
        <f t="shared" si="8"/>
        <v>45452</v>
      </c>
      <c r="Y92" s="36">
        <f t="shared" ref="Y92" si="61">X92+1</f>
        <v>45453</v>
      </c>
    </row>
    <row r="93" spans="23:25" x14ac:dyDescent="0.25">
      <c r="W93" s="38" t="s">
        <v>26</v>
      </c>
      <c r="X93" s="36">
        <f t="shared" si="8"/>
        <v>45458</v>
      </c>
      <c r="Y93" s="36">
        <f t="shared" ref="Y93" si="62">X93-1</f>
        <v>45457</v>
      </c>
    </row>
    <row r="94" spans="23:25" x14ac:dyDescent="0.25">
      <c r="W94" s="38" t="s">
        <v>26</v>
      </c>
      <c r="X94" s="36">
        <f t="shared" si="8"/>
        <v>45459</v>
      </c>
      <c r="Y94" s="36">
        <f t="shared" ref="Y94" si="63">X94+1</f>
        <v>45460</v>
      </c>
    </row>
    <row r="95" spans="23:25" x14ac:dyDescent="0.25">
      <c r="W95" s="38" t="s">
        <v>26</v>
      </c>
      <c r="X95" s="36">
        <f t="shared" si="8"/>
        <v>45465</v>
      </c>
      <c r="Y95" s="36">
        <f t="shared" ref="Y95" si="64">X95-1</f>
        <v>45464</v>
      </c>
    </row>
    <row r="96" spans="23:25" x14ac:dyDescent="0.25">
      <c r="W96" s="38" t="s">
        <v>26</v>
      </c>
      <c r="X96" s="36">
        <f t="shared" si="8"/>
        <v>45466</v>
      </c>
      <c r="Y96" s="36">
        <f t="shared" ref="Y96" si="65">X96+1</f>
        <v>45467</v>
      </c>
    </row>
    <row r="97" spans="23:25" x14ac:dyDescent="0.25">
      <c r="W97" s="38" t="s">
        <v>26</v>
      </c>
      <c r="X97" s="36">
        <f t="shared" si="8"/>
        <v>45472</v>
      </c>
      <c r="Y97" s="36">
        <f t="shared" ref="Y97" si="66">X97-1</f>
        <v>45471</v>
      </c>
    </row>
    <row r="98" spans="23:25" x14ac:dyDescent="0.25">
      <c r="W98" s="38" t="s">
        <v>26</v>
      </c>
      <c r="X98" s="36">
        <f t="shared" si="8"/>
        <v>45473</v>
      </c>
      <c r="Y98" s="36">
        <f t="shared" ref="Y98" si="67">X98+1</f>
        <v>45474</v>
      </c>
    </row>
    <row r="99" spans="23:25" x14ac:dyDescent="0.25">
      <c r="W99" s="38" t="s">
        <v>26</v>
      </c>
      <c r="X99" s="36">
        <f t="shared" si="8"/>
        <v>45479</v>
      </c>
      <c r="Y99" s="36">
        <f t="shared" ref="Y99" si="68">X99-1</f>
        <v>45478</v>
      </c>
    </row>
    <row r="100" spans="23:25" x14ac:dyDescent="0.25">
      <c r="W100" s="38" t="s">
        <v>26</v>
      </c>
      <c r="X100" s="36">
        <f t="shared" si="8"/>
        <v>45480</v>
      </c>
      <c r="Y100" s="36">
        <f t="shared" ref="Y100" si="69">X100+1</f>
        <v>45481</v>
      </c>
    </row>
    <row r="101" spans="23:25" x14ac:dyDescent="0.25">
      <c r="W101" s="38" t="s">
        <v>26</v>
      </c>
      <c r="X101" s="36">
        <f t="shared" si="8"/>
        <v>45486</v>
      </c>
      <c r="Y101" s="36">
        <f t="shared" ref="Y101" si="70">X101-1</f>
        <v>45485</v>
      </c>
    </row>
    <row r="102" spans="23:25" x14ac:dyDescent="0.25">
      <c r="W102" s="38" t="s">
        <v>26</v>
      </c>
      <c r="X102" s="36">
        <f t="shared" si="8"/>
        <v>45487</v>
      </c>
      <c r="Y102" s="36">
        <f t="shared" ref="Y102" si="71">X102+1</f>
        <v>45488</v>
      </c>
    </row>
    <row r="103" spans="23:25" x14ac:dyDescent="0.25">
      <c r="W103" s="38" t="s">
        <v>26</v>
      </c>
      <c r="X103" s="36">
        <f t="shared" si="8"/>
        <v>45493</v>
      </c>
      <c r="Y103" s="36">
        <f t="shared" ref="Y103" si="72">X103-1</f>
        <v>45492</v>
      </c>
    </row>
    <row r="104" spans="23:25" x14ac:dyDescent="0.25">
      <c r="W104" s="38" t="s">
        <v>26</v>
      </c>
      <c r="X104" s="36">
        <f t="shared" si="8"/>
        <v>45494</v>
      </c>
      <c r="Y104" s="36">
        <f t="shared" ref="Y104" si="73">X104+1</f>
        <v>45495</v>
      </c>
    </row>
    <row r="105" spans="23:25" x14ac:dyDescent="0.25">
      <c r="W105" s="38" t="s">
        <v>26</v>
      </c>
      <c r="X105" s="36">
        <f t="shared" si="8"/>
        <v>45500</v>
      </c>
      <c r="Y105" s="36">
        <f t="shared" ref="Y105" si="74">X105-1</f>
        <v>45499</v>
      </c>
    </row>
    <row r="106" spans="23:25" x14ac:dyDescent="0.25">
      <c r="W106" s="38" t="s">
        <v>26</v>
      </c>
      <c r="X106" s="36">
        <f t="shared" si="8"/>
        <v>45501</v>
      </c>
      <c r="Y106" s="36">
        <f t="shared" ref="Y106" si="75">X106+1</f>
        <v>45502</v>
      </c>
    </row>
    <row r="107" spans="23:25" x14ac:dyDescent="0.25">
      <c r="W107" s="38" t="s">
        <v>26</v>
      </c>
      <c r="X107" s="36">
        <f t="shared" si="8"/>
        <v>45507</v>
      </c>
      <c r="Y107" s="36">
        <f t="shared" ref="Y107" si="76">X107-1</f>
        <v>45506</v>
      </c>
    </row>
    <row r="108" spans="23:25" x14ac:dyDescent="0.25">
      <c r="W108" s="38" t="s">
        <v>26</v>
      </c>
      <c r="X108" s="36">
        <f t="shared" si="8"/>
        <v>45508</v>
      </c>
      <c r="Y108" s="36">
        <f t="shared" ref="Y108" si="77">X108+1</f>
        <v>45509</v>
      </c>
    </row>
    <row r="109" spans="23:25" x14ac:dyDescent="0.25">
      <c r="W109" s="38" t="s">
        <v>26</v>
      </c>
      <c r="X109" s="36">
        <f t="shared" ref="X109:X172" si="78">X107+7</f>
        <v>45514</v>
      </c>
      <c r="Y109" s="36">
        <f t="shared" ref="Y109" si="79">X109-1</f>
        <v>45513</v>
      </c>
    </row>
    <row r="110" spans="23:25" x14ac:dyDescent="0.25">
      <c r="W110" s="38" t="s">
        <v>26</v>
      </c>
      <c r="X110" s="36">
        <f t="shared" si="78"/>
        <v>45515</v>
      </c>
      <c r="Y110" s="36">
        <f t="shared" ref="Y110" si="80">X110+1</f>
        <v>45516</v>
      </c>
    </row>
    <row r="111" spans="23:25" x14ac:dyDescent="0.25">
      <c r="W111" s="38" t="s">
        <v>26</v>
      </c>
      <c r="X111" s="36">
        <f t="shared" si="78"/>
        <v>45521</v>
      </c>
      <c r="Y111" s="36">
        <f t="shared" ref="Y111" si="81">X111-1</f>
        <v>45520</v>
      </c>
    </row>
    <row r="112" spans="23:25" x14ac:dyDescent="0.25">
      <c r="W112" s="38" t="s">
        <v>26</v>
      </c>
      <c r="X112" s="36">
        <f t="shared" si="78"/>
        <v>45522</v>
      </c>
      <c r="Y112" s="36">
        <f t="shared" ref="Y112" si="82">X112+1</f>
        <v>45523</v>
      </c>
    </row>
    <row r="113" spans="23:25" x14ac:dyDescent="0.25">
      <c r="W113" s="38" t="s">
        <v>26</v>
      </c>
      <c r="X113" s="36">
        <f t="shared" si="78"/>
        <v>45528</v>
      </c>
      <c r="Y113" s="36">
        <f t="shared" ref="Y113" si="83">X113-1</f>
        <v>45527</v>
      </c>
    </row>
    <row r="114" spans="23:25" x14ac:dyDescent="0.25">
      <c r="W114" s="38" t="s">
        <v>26</v>
      </c>
      <c r="X114" s="36">
        <f t="shared" si="78"/>
        <v>45529</v>
      </c>
      <c r="Y114" s="36">
        <f t="shared" ref="Y114" si="84">X114+1</f>
        <v>45530</v>
      </c>
    </row>
    <row r="115" spans="23:25" x14ac:dyDescent="0.25">
      <c r="W115" s="38" t="s">
        <v>26</v>
      </c>
      <c r="X115" s="36">
        <f t="shared" si="78"/>
        <v>45535</v>
      </c>
      <c r="Y115" s="36">
        <f t="shared" ref="Y115" si="85">X115-1</f>
        <v>45534</v>
      </c>
    </row>
    <row r="116" spans="23:25" x14ac:dyDescent="0.25">
      <c r="W116" s="38" t="s">
        <v>26</v>
      </c>
      <c r="X116" s="36">
        <f t="shared" si="78"/>
        <v>45536</v>
      </c>
      <c r="Y116" s="36">
        <f t="shared" ref="Y116" si="86">X116+1</f>
        <v>45537</v>
      </c>
    </row>
    <row r="117" spans="23:25" x14ac:dyDescent="0.25">
      <c r="W117" s="38" t="s">
        <v>26</v>
      </c>
      <c r="X117" s="36">
        <f t="shared" si="78"/>
        <v>45542</v>
      </c>
      <c r="Y117" s="36">
        <f t="shared" ref="Y117" si="87">X117-1</f>
        <v>45541</v>
      </c>
    </row>
    <row r="118" spans="23:25" x14ac:dyDescent="0.25">
      <c r="W118" s="38" t="s">
        <v>26</v>
      </c>
      <c r="X118" s="36">
        <f t="shared" si="78"/>
        <v>45543</v>
      </c>
      <c r="Y118" s="36">
        <f t="shared" ref="Y118" si="88">X118+1</f>
        <v>45544</v>
      </c>
    </row>
    <row r="119" spans="23:25" x14ac:dyDescent="0.25">
      <c r="W119" s="38" t="s">
        <v>26</v>
      </c>
      <c r="X119" s="36">
        <f t="shared" si="78"/>
        <v>45549</v>
      </c>
      <c r="Y119" s="36">
        <f t="shared" ref="Y119" si="89">X119-1</f>
        <v>45548</v>
      </c>
    </row>
    <row r="120" spans="23:25" x14ac:dyDescent="0.25">
      <c r="W120" s="38" t="s">
        <v>26</v>
      </c>
      <c r="X120" s="36">
        <f t="shared" si="78"/>
        <v>45550</v>
      </c>
      <c r="Y120" s="36">
        <f t="shared" ref="Y120" si="90">X120+1</f>
        <v>45551</v>
      </c>
    </row>
    <row r="121" spans="23:25" x14ac:dyDescent="0.25">
      <c r="W121" s="38" t="s">
        <v>26</v>
      </c>
      <c r="X121" s="36">
        <f t="shared" si="78"/>
        <v>45556</v>
      </c>
      <c r="Y121" s="36">
        <f t="shared" ref="Y121" si="91">X121-1</f>
        <v>45555</v>
      </c>
    </row>
    <row r="122" spans="23:25" x14ac:dyDescent="0.25">
      <c r="W122" s="38" t="s">
        <v>26</v>
      </c>
      <c r="X122" s="36">
        <f t="shared" si="78"/>
        <v>45557</v>
      </c>
      <c r="Y122" s="36">
        <f t="shared" ref="Y122" si="92">X122+1</f>
        <v>45558</v>
      </c>
    </row>
    <row r="123" spans="23:25" x14ac:dyDescent="0.25">
      <c r="W123" s="38" t="s">
        <v>26</v>
      </c>
      <c r="X123" s="36">
        <f t="shared" si="78"/>
        <v>45563</v>
      </c>
      <c r="Y123" s="36">
        <f t="shared" ref="Y123" si="93">X123-1</f>
        <v>45562</v>
      </c>
    </row>
    <row r="124" spans="23:25" x14ac:dyDescent="0.25">
      <c r="W124" s="38" t="s">
        <v>26</v>
      </c>
      <c r="X124" s="36">
        <f t="shared" si="78"/>
        <v>45564</v>
      </c>
      <c r="Y124" s="36">
        <f t="shared" ref="Y124" si="94">X124+1</f>
        <v>45565</v>
      </c>
    </row>
    <row r="125" spans="23:25" x14ac:dyDescent="0.25">
      <c r="W125" s="38" t="s">
        <v>26</v>
      </c>
      <c r="X125" s="36">
        <f t="shared" si="78"/>
        <v>45570</v>
      </c>
      <c r="Y125" s="36">
        <f t="shared" ref="Y125" si="95">X125-1</f>
        <v>45569</v>
      </c>
    </row>
    <row r="126" spans="23:25" x14ac:dyDescent="0.25">
      <c r="W126" s="38" t="s">
        <v>26</v>
      </c>
      <c r="X126" s="36">
        <f t="shared" si="78"/>
        <v>45571</v>
      </c>
      <c r="Y126" s="36">
        <f t="shared" ref="Y126" si="96">X126+1</f>
        <v>45572</v>
      </c>
    </row>
    <row r="127" spans="23:25" x14ac:dyDescent="0.25">
      <c r="W127" s="38" t="s">
        <v>26</v>
      </c>
      <c r="X127" s="36">
        <f t="shared" si="78"/>
        <v>45577</v>
      </c>
      <c r="Y127" s="36">
        <f t="shared" ref="Y127" si="97">X127-1</f>
        <v>45576</v>
      </c>
    </row>
    <row r="128" spans="23:25" x14ac:dyDescent="0.25">
      <c r="W128" s="38" t="s">
        <v>26</v>
      </c>
      <c r="X128" s="36">
        <f t="shared" si="78"/>
        <v>45578</v>
      </c>
      <c r="Y128" s="36">
        <f t="shared" ref="Y128" si="98">X128+1</f>
        <v>45579</v>
      </c>
    </row>
    <row r="129" spans="23:25" x14ac:dyDescent="0.25">
      <c r="W129" s="38" t="s">
        <v>26</v>
      </c>
      <c r="X129" s="36">
        <f t="shared" si="78"/>
        <v>45584</v>
      </c>
      <c r="Y129" s="36">
        <f t="shared" ref="Y129" si="99">X129-1</f>
        <v>45583</v>
      </c>
    </row>
    <row r="130" spans="23:25" x14ac:dyDescent="0.25">
      <c r="W130" s="38" t="s">
        <v>26</v>
      </c>
      <c r="X130" s="36">
        <f t="shared" si="78"/>
        <v>45585</v>
      </c>
      <c r="Y130" s="36">
        <f t="shared" ref="Y130" si="100">X130+1</f>
        <v>45586</v>
      </c>
    </row>
    <row r="131" spans="23:25" x14ac:dyDescent="0.25">
      <c r="W131" s="38" t="s">
        <v>26</v>
      </c>
      <c r="X131" s="36">
        <f t="shared" si="78"/>
        <v>45591</v>
      </c>
      <c r="Y131" s="36">
        <f t="shared" ref="Y131" si="101">X131-1</f>
        <v>45590</v>
      </c>
    </row>
    <row r="132" spans="23:25" x14ac:dyDescent="0.25">
      <c r="W132" s="38" t="s">
        <v>26</v>
      </c>
      <c r="X132" s="36">
        <f t="shared" si="78"/>
        <v>45592</v>
      </c>
      <c r="Y132" s="36">
        <f t="shared" ref="Y132" si="102">X132+1</f>
        <v>45593</v>
      </c>
    </row>
    <row r="133" spans="23:25" x14ac:dyDescent="0.25">
      <c r="W133" s="38" t="s">
        <v>26</v>
      </c>
      <c r="X133" s="36">
        <f t="shared" si="78"/>
        <v>45598</v>
      </c>
      <c r="Y133" s="36">
        <f t="shared" ref="Y133" si="103">X133-1</f>
        <v>45597</v>
      </c>
    </row>
    <row r="134" spans="23:25" x14ac:dyDescent="0.25">
      <c r="W134" s="38" t="s">
        <v>26</v>
      </c>
      <c r="X134" s="36">
        <f t="shared" si="78"/>
        <v>45599</v>
      </c>
      <c r="Y134" s="36">
        <f t="shared" ref="Y134" si="104">X134+1</f>
        <v>45600</v>
      </c>
    </row>
    <row r="135" spans="23:25" x14ac:dyDescent="0.25">
      <c r="W135" s="38" t="s">
        <v>26</v>
      </c>
      <c r="X135" s="36">
        <f t="shared" si="78"/>
        <v>45605</v>
      </c>
      <c r="Y135" s="36">
        <f t="shared" ref="Y135" si="105">X135-1</f>
        <v>45604</v>
      </c>
    </row>
    <row r="136" spans="23:25" x14ac:dyDescent="0.25">
      <c r="W136" s="38" t="s">
        <v>26</v>
      </c>
      <c r="X136" s="36">
        <f t="shared" si="78"/>
        <v>45606</v>
      </c>
      <c r="Y136" s="36">
        <f t="shared" ref="Y136" si="106">X136+1</f>
        <v>45607</v>
      </c>
    </row>
    <row r="137" spans="23:25" x14ac:dyDescent="0.25">
      <c r="W137" s="38" t="s">
        <v>26</v>
      </c>
      <c r="X137" s="36">
        <f t="shared" si="78"/>
        <v>45612</v>
      </c>
      <c r="Y137" s="36">
        <f t="shared" ref="Y137" si="107">X137-1</f>
        <v>45611</v>
      </c>
    </row>
    <row r="138" spans="23:25" x14ac:dyDescent="0.25">
      <c r="W138" s="38" t="s">
        <v>26</v>
      </c>
      <c r="X138" s="36">
        <f t="shared" si="78"/>
        <v>45613</v>
      </c>
      <c r="Y138" s="36">
        <f t="shared" ref="Y138" si="108">X138+1</f>
        <v>45614</v>
      </c>
    </row>
    <row r="139" spans="23:25" x14ac:dyDescent="0.25">
      <c r="W139" s="38" t="s">
        <v>26</v>
      </c>
      <c r="X139" s="36">
        <f t="shared" si="78"/>
        <v>45619</v>
      </c>
      <c r="Y139" s="36">
        <f t="shared" ref="Y139" si="109">X139-1</f>
        <v>45618</v>
      </c>
    </row>
    <row r="140" spans="23:25" x14ac:dyDescent="0.25">
      <c r="W140" s="38" t="s">
        <v>26</v>
      </c>
      <c r="X140" s="36">
        <f t="shared" si="78"/>
        <v>45620</v>
      </c>
      <c r="Y140" s="36">
        <f t="shared" ref="Y140" si="110">X140+1</f>
        <v>45621</v>
      </c>
    </row>
    <row r="141" spans="23:25" x14ac:dyDescent="0.25">
      <c r="W141" s="38" t="s">
        <v>26</v>
      </c>
      <c r="X141" s="36">
        <f t="shared" si="78"/>
        <v>45626</v>
      </c>
      <c r="Y141" s="36">
        <f t="shared" ref="Y141" si="111">X141-1</f>
        <v>45625</v>
      </c>
    </row>
    <row r="142" spans="23:25" x14ac:dyDescent="0.25">
      <c r="W142" s="38" t="s">
        <v>26</v>
      </c>
      <c r="X142" s="36">
        <f t="shared" si="78"/>
        <v>45627</v>
      </c>
      <c r="Y142" s="36">
        <f t="shared" ref="Y142" si="112">X142+1</f>
        <v>45628</v>
      </c>
    </row>
    <row r="143" spans="23:25" x14ac:dyDescent="0.25">
      <c r="W143" s="38" t="s">
        <v>26</v>
      </c>
      <c r="X143" s="36">
        <f t="shared" si="78"/>
        <v>45633</v>
      </c>
      <c r="Y143" s="36">
        <f t="shared" ref="Y143" si="113">X143-1</f>
        <v>45632</v>
      </c>
    </row>
    <row r="144" spans="23:25" x14ac:dyDescent="0.25">
      <c r="W144" s="38" t="s">
        <v>26</v>
      </c>
      <c r="X144" s="36">
        <f t="shared" si="78"/>
        <v>45634</v>
      </c>
      <c r="Y144" s="36">
        <f t="shared" ref="Y144" si="114">X144+1</f>
        <v>45635</v>
      </c>
    </row>
    <row r="145" spans="23:25" x14ac:dyDescent="0.25">
      <c r="W145" s="38" t="s">
        <v>26</v>
      </c>
      <c r="X145" s="36">
        <f t="shared" si="78"/>
        <v>45640</v>
      </c>
      <c r="Y145" s="36">
        <f t="shared" ref="Y145" si="115">X145-1</f>
        <v>45639</v>
      </c>
    </row>
    <row r="146" spans="23:25" x14ac:dyDescent="0.25">
      <c r="W146" s="38" t="s">
        <v>26</v>
      </c>
      <c r="X146" s="36">
        <f t="shared" si="78"/>
        <v>45641</v>
      </c>
      <c r="Y146" s="36">
        <f t="shared" ref="Y146" si="116">X146+1</f>
        <v>45642</v>
      </c>
    </row>
    <row r="147" spans="23:25" x14ac:dyDescent="0.25">
      <c r="W147" s="38" t="s">
        <v>26</v>
      </c>
      <c r="X147" s="36">
        <f t="shared" si="78"/>
        <v>45647</v>
      </c>
      <c r="Y147" s="36">
        <f t="shared" ref="Y147" si="117">X147-1</f>
        <v>45646</v>
      </c>
    </row>
    <row r="148" spans="23:25" x14ac:dyDescent="0.25">
      <c r="W148" s="38" t="s">
        <v>26</v>
      </c>
      <c r="X148" s="36">
        <f t="shared" si="78"/>
        <v>45648</v>
      </c>
      <c r="Y148" s="36">
        <f t="shared" ref="Y148" si="118">X148+1</f>
        <v>45649</v>
      </c>
    </row>
    <row r="149" spans="23:25" x14ac:dyDescent="0.25">
      <c r="W149" s="38" t="s">
        <v>26</v>
      </c>
      <c r="X149" s="36">
        <f t="shared" si="78"/>
        <v>45654</v>
      </c>
      <c r="Y149" s="36">
        <f t="shared" ref="Y149" si="119">X149-1</f>
        <v>45653</v>
      </c>
    </row>
    <row r="150" spans="23:25" x14ac:dyDescent="0.25">
      <c r="W150" s="38" t="s">
        <v>26</v>
      </c>
      <c r="X150" s="36">
        <f t="shared" si="78"/>
        <v>45655</v>
      </c>
      <c r="Y150" s="36">
        <f t="shared" ref="Y150" si="120">X150+1</f>
        <v>45656</v>
      </c>
    </row>
    <row r="151" spans="23:25" x14ac:dyDescent="0.25">
      <c r="W151" s="38" t="s">
        <v>26</v>
      </c>
      <c r="X151" s="36">
        <f t="shared" si="78"/>
        <v>45661</v>
      </c>
      <c r="Y151" s="36">
        <f t="shared" ref="Y151" si="121">X151-1</f>
        <v>45660</v>
      </c>
    </row>
    <row r="152" spans="23:25" x14ac:dyDescent="0.25">
      <c r="W152" s="38" t="s">
        <v>26</v>
      </c>
      <c r="X152" s="36">
        <f t="shared" si="78"/>
        <v>45662</v>
      </c>
      <c r="Y152" s="36">
        <f t="shared" ref="Y152" si="122">X152+1</f>
        <v>45663</v>
      </c>
    </row>
    <row r="153" spans="23:25" x14ac:dyDescent="0.25">
      <c r="W153" s="38" t="s">
        <v>26</v>
      </c>
      <c r="X153" s="36">
        <f t="shared" si="78"/>
        <v>45668</v>
      </c>
      <c r="Y153" s="36">
        <f t="shared" ref="Y153" si="123">X153-1</f>
        <v>45667</v>
      </c>
    </row>
    <row r="154" spans="23:25" x14ac:dyDescent="0.25">
      <c r="W154" s="38" t="s">
        <v>26</v>
      </c>
      <c r="X154" s="36">
        <f t="shared" si="78"/>
        <v>45669</v>
      </c>
      <c r="Y154" s="36">
        <f t="shared" ref="Y154" si="124">X154+1</f>
        <v>45670</v>
      </c>
    </row>
    <row r="155" spans="23:25" x14ac:dyDescent="0.25">
      <c r="W155" s="38" t="s">
        <v>26</v>
      </c>
      <c r="X155" s="36">
        <f t="shared" si="78"/>
        <v>45675</v>
      </c>
      <c r="Y155" s="36">
        <f t="shared" ref="Y155" si="125">X155-1</f>
        <v>45674</v>
      </c>
    </row>
    <row r="156" spans="23:25" x14ac:dyDescent="0.25">
      <c r="W156" s="38" t="s">
        <v>26</v>
      </c>
      <c r="X156" s="36">
        <f t="shared" si="78"/>
        <v>45676</v>
      </c>
      <c r="Y156" s="36">
        <f t="shared" ref="Y156" si="126">X156+1</f>
        <v>45677</v>
      </c>
    </row>
    <row r="157" spans="23:25" x14ac:dyDescent="0.25">
      <c r="W157" s="38" t="s">
        <v>26</v>
      </c>
      <c r="X157" s="36">
        <f t="shared" si="78"/>
        <v>45682</v>
      </c>
      <c r="Y157" s="36">
        <f t="shared" ref="Y157" si="127">X157-1</f>
        <v>45681</v>
      </c>
    </row>
    <row r="158" spans="23:25" x14ac:dyDescent="0.25">
      <c r="W158" s="38" t="s">
        <v>26</v>
      </c>
      <c r="X158" s="36">
        <f t="shared" si="78"/>
        <v>45683</v>
      </c>
      <c r="Y158" s="36">
        <f t="shared" ref="Y158" si="128">X158+1</f>
        <v>45684</v>
      </c>
    </row>
    <row r="159" spans="23:25" x14ac:dyDescent="0.25">
      <c r="W159" s="38" t="s">
        <v>26</v>
      </c>
      <c r="X159" s="36">
        <f t="shared" si="78"/>
        <v>45689</v>
      </c>
      <c r="Y159" s="36">
        <f t="shared" ref="Y159" si="129">X159-1</f>
        <v>45688</v>
      </c>
    </row>
    <row r="160" spans="23:25" x14ac:dyDescent="0.25">
      <c r="W160" s="38" t="s">
        <v>26</v>
      </c>
      <c r="X160" s="36">
        <f t="shared" si="78"/>
        <v>45690</v>
      </c>
      <c r="Y160" s="36">
        <f t="shared" ref="Y160" si="130">X160+1</f>
        <v>45691</v>
      </c>
    </row>
    <row r="161" spans="23:25" x14ac:dyDescent="0.25">
      <c r="W161" s="38" t="s">
        <v>26</v>
      </c>
      <c r="X161" s="36">
        <f t="shared" si="78"/>
        <v>45696</v>
      </c>
      <c r="Y161" s="36">
        <f t="shared" ref="Y161" si="131">X161-1</f>
        <v>45695</v>
      </c>
    </row>
    <row r="162" spans="23:25" x14ac:dyDescent="0.25">
      <c r="W162" s="38" t="s">
        <v>26</v>
      </c>
      <c r="X162" s="36">
        <f t="shared" si="78"/>
        <v>45697</v>
      </c>
      <c r="Y162" s="36">
        <f t="shared" ref="Y162" si="132">X162+1</f>
        <v>45698</v>
      </c>
    </row>
    <row r="163" spans="23:25" x14ac:dyDescent="0.25">
      <c r="W163" s="38" t="s">
        <v>26</v>
      </c>
      <c r="X163" s="36">
        <f t="shared" si="78"/>
        <v>45703</v>
      </c>
      <c r="Y163" s="36">
        <f t="shared" ref="Y163" si="133">X163-1</f>
        <v>45702</v>
      </c>
    </row>
    <row r="164" spans="23:25" x14ac:dyDescent="0.25">
      <c r="W164" s="38" t="s">
        <v>26</v>
      </c>
      <c r="X164" s="36">
        <f t="shared" si="78"/>
        <v>45704</v>
      </c>
      <c r="Y164" s="36">
        <f t="shared" ref="Y164" si="134">X164+1</f>
        <v>45705</v>
      </c>
    </row>
    <row r="165" spans="23:25" x14ac:dyDescent="0.25">
      <c r="W165" s="38" t="s">
        <v>26</v>
      </c>
      <c r="X165" s="36">
        <f t="shared" si="78"/>
        <v>45710</v>
      </c>
      <c r="Y165" s="36">
        <f t="shared" ref="Y165" si="135">X165-1</f>
        <v>45709</v>
      </c>
    </row>
    <row r="166" spans="23:25" x14ac:dyDescent="0.25">
      <c r="W166" s="38" t="s">
        <v>26</v>
      </c>
      <c r="X166" s="36">
        <f t="shared" si="78"/>
        <v>45711</v>
      </c>
      <c r="Y166" s="36">
        <f t="shared" ref="Y166" si="136">X166+1</f>
        <v>45712</v>
      </c>
    </row>
    <row r="167" spans="23:25" x14ac:dyDescent="0.25">
      <c r="W167" s="38" t="s">
        <v>26</v>
      </c>
      <c r="X167" s="36">
        <f t="shared" si="78"/>
        <v>45717</v>
      </c>
      <c r="Y167" s="36">
        <f t="shared" ref="Y167" si="137">X167-1</f>
        <v>45716</v>
      </c>
    </row>
    <row r="168" spans="23:25" x14ac:dyDescent="0.25">
      <c r="W168" s="38" t="s">
        <v>26</v>
      </c>
      <c r="X168" s="36">
        <f t="shared" si="78"/>
        <v>45718</v>
      </c>
      <c r="Y168" s="36">
        <f t="shared" ref="Y168" si="138">X168+1</f>
        <v>45719</v>
      </c>
    </row>
    <row r="169" spans="23:25" x14ac:dyDescent="0.25">
      <c r="W169" s="38" t="s">
        <v>26</v>
      </c>
      <c r="X169" s="36">
        <f t="shared" si="78"/>
        <v>45724</v>
      </c>
      <c r="Y169" s="36">
        <f t="shared" ref="Y169" si="139">X169-1</f>
        <v>45723</v>
      </c>
    </row>
    <row r="170" spans="23:25" x14ac:dyDescent="0.25">
      <c r="W170" s="38" t="s">
        <v>26</v>
      </c>
      <c r="X170" s="36">
        <f t="shared" si="78"/>
        <v>45725</v>
      </c>
      <c r="Y170" s="36">
        <f t="shared" ref="Y170" si="140">X170+1</f>
        <v>45726</v>
      </c>
    </row>
    <row r="171" spans="23:25" x14ac:dyDescent="0.25">
      <c r="W171" s="38" t="s">
        <v>26</v>
      </c>
      <c r="X171" s="36">
        <f t="shared" si="78"/>
        <v>45731</v>
      </c>
      <c r="Y171" s="36">
        <f t="shared" ref="Y171" si="141">X171-1</f>
        <v>45730</v>
      </c>
    </row>
    <row r="172" spans="23:25" x14ac:dyDescent="0.25">
      <c r="W172" s="38" t="s">
        <v>26</v>
      </c>
      <c r="X172" s="36">
        <f t="shared" si="78"/>
        <v>45732</v>
      </c>
      <c r="Y172" s="36">
        <f t="shared" ref="Y172" si="142">X172+1</f>
        <v>45733</v>
      </c>
    </row>
    <row r="173" spans="23:25" x14ac:dyDescent="0.25">
      <c r="W173" s="38" t="s">
        <v>26</v>
      </c>
      <c r="X173" s="36">
        <f t="shared" ref="X173:X236" si="143">X171+7</f>
        <v>45738</v>
      </c>
      <c r="Y173" s="36">
        <f t="shared" ref="Y173" si="144">X173-1</f>
        <v>45737</v>
      </c>
    </row>
    <row r="174" spans="23:25" x14ac:dyDescent="0.25">
      <c r="W174" s="38" t="s">
        <v>26</v>
      </c>
      <c r="X174" s="36">
        <f t="shared" si="143"/>
        <v>45739</v>
      </c>
      <c r="Y174" s="36">
        <f t="shared" ref="Y174" si="145">X174+1</f>
        <v>45740</v>
      </c>
    </row>
    <row r="175" spans="23:25" x14ac:dyDescent="0.25">
      <c r="W175" s="38" t="s">
        <v>26</v>
      </c>
      <c r="X175" s="36">
        <f t="shared" si="143"/>
        <v>45745</v>
      </c>
      <c r="Y175" s="36">
        <f t="shared" ref="Y175" si="146">X175-1</f>
        <v>45744</v>
      </c>
    </row>
    <row r="176" spans="23:25" x14ac:dyDescent="0.25">
      <c r="W176" s="38" t="s">
        <v>26</v>
      </c>
      <c r="X176" s="36">
        <f t="shared" si="143"/>
        <v>45746</v>
      </c>
      <c r="Y176" s="36">
        <f t="shared" ref="Y176" si="147">X176+1</f>
        <v>45747</v>
      </c>
    </row>
    <row r="177" spans="23:25" x14ac:dyDescent="0.25">
      <c r="W177" s="38" t="s">
        <v>26</v>
      </c>
      <c r="X177" s="36">
        <f t="shared" si="143"/>
        <v>45752</v>
      </c>
      <c r="Y177" s="36">
        <f t="shared" ref="Y177" si="148">X177-1</f>
        <v>45751</v>
      </c>
    </row>
    <row r="178" spans="23:25" x14ac:dyDescent="0.25">
      <c r="W178" s="38" t="s">
        <v>26</v>
      </c>
      <c r="X178" s="36">
        <f t="shared" si="143"/>
        <v>45753</v>
      </c>
      <c r="Y178" s="36">
        <f t="shared" ref="Y178" si="149">X178+1</f>
        <v>45754</v>
      </c>
    </row>
    <row r="179" spans="23:25" x14ac:dyDescent="0.25">
      <c r="W179" s="38" t="s">
        <v>26</v>
      </c>
      <c r="X179" s="36">
        <f t="shared" si="143"/>
        <v>45759</v>
      </c>
      <c r="Y179" s="36">
        <f t="shared" ref="Y179" si="150">X179-1</f>
        <v>45758</v>
      </c>
    </row>
    <row r="180" spans="23:25" x14ac:dyDescent="0.25">
      <c r="W180" s="38" t="s">
        <v>26</v>
      </c>
      <c r="X180" s="36">
        <f t="shared" si="143"/>
        <v>45760</v>
      </c>
      <c r="Y180" s="36">
        <f t="shared" ref="Y180" si="151">X180+1</f>
        <v>45761</v>
      </c>
    </row>
    <row r="181" spans="23:25" x14ac:dyDescent="0.25">
      <c r="W181" s="38" t="s">
        <v>26</v>
      </c>
      <c r="X181" s="36">
        <f t="shared" si="143"/>
        <v>45766</v>
      </c>
      <c r="Y181" s="36">
        <f t="shared" ref="Y181" si="152">X181-1</f>
        <v>45765</v>
      </c>
    </row>
    <row r="182" spans="23:25" x14ac:dyDescent="0.25">
      <c r="W182" s="38" t="s">
        <v>26</v>
      </c>
      <c r="X182" s="36">
        <f t="shared" si="143"/>
        <v>45767</v>
      </c>
      <c r="Y182" s="36">
        <f t="shared" ref="Y182" si="153">X182+1</f>
        <v>45768</v>
      </c>
    </row>
    <row r="183" spans="23:25" x14ac:dyDescent="0.25">
      <c r="W183" s="38" t="s">
        <v>26</v>
      </c>
      <c r="X183" s="36">
        <f t="shared" si="143"/>
        <v>45773</v>
      </c>
      <c r="Y183" s="36">
        <f t="shared" ref="Y183" si="154">X183-1</f>
        <v>45772</v>
      </c>
    </row>
    <row r="184" spans="23:25" x14ac:dyDescent="0.25">
      <c r="W184" s="38" t="s">
        <v>26</v>
      </c>
      <c r="X184" s="36">
        <f t="shared" si="143"/>
        <v>45774</v>
      </c>
      <c r="Y184" s="36">
        <f t="shared" ref="Y184" si="155">X184+1</f>
        <v>45775</v>
      </c>
    </row>
    <row r="185" spans="23:25" x14ac:dyDescent="0.25">
      <c r="W185" s="38" t="s">
        <v>26</v>
      </c>
      <c r="X185" s="36">
        <f t="shared" si="143"/>
        <v>45780</v>
      </c>
      <c r="Y185" s="36">
        <f t="shared" ref="Y185" si="156">X185-1</f>
        <v>45779</v>
      </c>
    </row>
    <row r="186" spans="23:25" x14ac:dyDescent="0.25">
      <c r="W186" s="38" t="s">
        <v>26</v>
      </c>
      <c r="X186" s="36">
        <f t="shared" si="143"/>
        <v>45781</v>
      </c>
      <c r="Y186" s="36">
        <f t="shared" ref="Y186" si="157">X186+1</f>
        <v>45782</v>
      </c>
    </row>
    <row r="187" spans="23:25" x14ac:dyDescent="0.25">
      <c r="W187" s="38" t="s">
        <v>26</v>
      </c>
      <c r="X187" s="36">
        <f t="shared" si="143"/>
        <v>45787</v>
      </c>
      <c r="Y187" s="36">
        <f t="shared" ref="Y187" si="158">X187-1</f>
        <v>45786</v>
      </c>
    </row>
    <row r="188" spans="23:25" x14ac:dyDescent="0.25">
      <c r="W188" s="38" t="s">
        <v>26</v>
      </c>
      <c r="X188" s="36">
        <f t="shared" si="143"/>
        <v>45788</v>
      </c>
      <c r="Y188" s="36">
        <f t="shared" ref="Y188" si="159">X188+1</f>
        <v>45789</v>
      </c>
    </row>
    <row r="189" spans="23:25" x14ac:dyDescent="0.25">
      <c r="W189" s="38" t="s">
        <v>26</v>
      </c>
      <c r="X189" s="36">
        <f t="shared" si="143"/>
        <v>45794</v>
      </c>
      <c r="Y189" s="36">
        <f t="shared" ref="Y189" si="160">X189-1</f>
        <v>45793</v>
      </c>
    </row>
    <row r="190" spans="23:25" x14ac:dyDescent="0.25">
      <c r="W190" s="38" t="s">
        <v>26</v>
      </c>
      <c r="X190" s="36">
        <f t="shared" si="143"/>
        <v>45795</v>
      </c>
      <c r="Y190" s="36">
        <f t="shared" ref="Y190" si="161">X190+1</f>
        <v>45796</v>
      </c>
    </row>
    <row r="191" spans="23:25" x14ac:dyDescent="0.25">
      <c r="W191" s="38" t="s">
        <v>26</v>
      </c>
      <c r="X191" s="36">
        <f t="shared" si="143"/>
        <v>45801</v>
      </c>
      <c r="Y191" s="36">
        <f t="shared" ref="Y191" si="162">X191-1</f>
        <v>45800</v>
      </c>
    </row>
    <row r="192" spans="23:25" x14ac:dyDescent="0.25">
      <c r="W192" s="38" t="s">
        <v>26</v>
      </c>
      <c r="X192" s="36">
        <f t="shared" si="143"/>
        <v>45802</v>
      </c>
      <c r="Y192" s="36">
        <f t="shared" ref="Y192" si="163">X192+1</f>
        <v>45803</v>
      </c>
    </row>
    <row r="193" spans="23:25" x14ac:dyDescent="0.25">
      <c r="W193" s="38" t="s">
        <v>26</v>
      </c>
      <c r="X193" s="36">
        <f t="shared" si="143"/>
        <v>45808</v>
      </c>
      <c r="Y193" s="36">
        <f t="shared" ref="Y193" si="164">X193-1</f>
        <v>45807</v>
      </c>
    </row>
    <row r="194" spans="23:25" x14ac:dyDescent="0.25">
      <c r="W194" s="38" t="s">
        <v>26</v>
      </c>
      <c r="X194" s="36">
        <f t="shared" si="143"/>
        <v>45809</v>
      </c>
      <c r="Y194" s="36">
        <f t="shared" ref="Y194" si="165">X194+1</f>
        <v>45810</v>
      </c>
    </row>
    <row r="195" spans="23:25" x14ac:dyDescent="0.25">
      <c r="W195" s="38" t="s">
        <v>26</v>
      </c>
      <c r="X195" s="36">
        <f t="shared" si="143"/>
        <v>45815</v>
      </c>
      <c r="Y195" s="36">
        <f t="shared" ref="Y195" si="166">X195-1</f>
        <v>45814</v>
      </c>
    </row>
    <row r="196" spans="23:25" x14ac:dyDescent="0.25">
      <c r="W196" s="38" t="s">
        <v>26</v>
      </c>
      <c r="X196" s="36">
        <f t="shared" si="143"/>
        <v>45816</v>
      </c>
      <c r="Y196" s="36">
        <f t="shared" ref="Y196" si="167">X196+1</f>
        <v>45817</v>
      </c>
    </row>
    <row r="197" spans="23:25" x14ac:dyDescent="0.25">
      <c r="W197" s="38" t="s">
        <v>26</v>
      </c>
      <c r="X197" s="36">
        <f t="shared" si="143"/>
        <v>45822</v>
      </c>
      <c r="Y197" s="36">
        <f t="shared" ref="Y197" si="168">X197-1</f>
        <v>45821</v>
      </c>
    </row>
    <row r="198" spans="23:25" x14ac:dyDescent="0.25">
      <c r="W198" s="38" t="s">
        <v>26</v>
      </c>
      <c r="X198" s="36">
        <f t="shared" si="143"/>
        <v>45823</v>
      </c>
      <c r="Y198" s="36">
        <f t="shared" ref="Y198" si="169">X198+1</f>
        <v>45824</v>
      </c>
    </row>
    <row r="199" spans="23:25" x14ac:dyDescent="0.25">
      <c r="W199" s="38" t="s">
        <v>26</v>
      </c>
      <c r="X199" s="36">
        <f t="shared" si="143"/>
        <v>45829</v>
      </c>
      <c r="Y199" s="36">
        <f t="shared" ref="Y199" si="170">X199-1</f>
        <v>45828</v>
      </c>
    </row>
    <row r="200" spans="23:25" x14ac:dyDescent="0.25">
      <c r="W200" s="38" t="s">
        <v>26</v>
      </c>
      <c r="X200" s="36">
        <f t="shared" si="143"/>
        <v>45830</v>
      </c>
      <c r="Y200" s="36">
        <f t="shared" ref="Y200" si="171">X200+1</f>
        <v>45831</v>
      </c>
    </row>
    <row r="201" spans="23:25" x14ac:dyDescent="0.25">
      <c r="W201" s="38" t="s">
        <v>26</v>
      </c>
      <c r="X201" s="36">
        <f t="shared" si="143"/>
        <v>45836</v>
      </c>
      <c r="Y201" s="36">
        <f t="shared" ref="Y201" si="172">X201-1</f>
        <v>45835</v>
      </c>
    </row>
    <row r="202" spans="23:25" x14ac:dyDescent="0.25">
      <c r="W202" s="38" t="s">
        <v>26</v>
      </c>
      <c r="X202" s="36">
        <f t="shared" si="143"/>
        <v>45837</v>
      </c>
      <c r="Y202" s="36">
        <f t="shared" ref="Y202" si="173">X202+1</f>
        <v>45838</v>
      </c>
    </row>
    <row r="203" spans="23:25" x14ac:dyDescent="0.25">
      <c r="W203" s="38" t="s">
        <v>26</v>
      </c>
      <c r="X203" s="36">
        <f t="shared" si="143"/>
        <v>45843</v>
      </c>
      <c r="Y203" s="36">
        <f t="shared" ref="Y203" si="174">X203-1</f>
        <v>45842</v>
      </c>
    </row>
    <row r="204" spans="23:25" x14ac:dyDescent="0.25">
      <c r="W204" s="38" t="s">
        <v>26</v>
      </c>
      <c r="X204" s="36">
        <f t="shared" si="143"/>
        <v>45844</v>
      </c>
      <c r="Y204" s="36">
        <f t="shared" ref="Y204" si="175">X204+1</f>
        <v>45845</v>
      </c>
    </row>
    <row r="205" spans="23:25" x14ac:dyDescent="0.25">
      <c r="W205" s="38" t="s">
        <v>26</v>
      </c>
      <c r="X205" s="36">
        <f t="shared" si="143"/>
        <v>45850</v>
      </c>
      <c r="Y205" s="36">
        <f t="shared" ref="Y205" si="176">X205-1</f>
        <v>45849</v>
      </c>
    </row>
    <row r="206" spans="23:25" x14ac:dyDescent="0.25">
      <c r="W206" s="38" t="s">
        <v>26</v>
      </c>
      <c r="X206" s="36">
        <f t="shared" si="143"/>
        <v>45851</v>
      </c>
      <c r="Y206" s="36">
        <f t="shared" ref="Y206" si="177">X206+1</f>
        <v>45852</v>
      </c>
    </row>
    <row r="207" spans="23:25" x14ac:dyDescent="0.25">
      <c r="W207" s="38" t="s">
        <v>26</v>
      </c>
      <c r="X207" s="36">
        <f t="shared" si="143"/>
        <v>45857</v>
      </c>
      <c r="Y207" s="36">
        <f t="shared" ref="Y207" si="178">X207-1</f>
        <v>45856</v>
      </c>
    </row>
    <row r="208" spans="23:25" x14ac:dyDescent="0.25">
      <c r="W208" s="38" t="s">
        <v>26</v>
      </c>
      <c r="X208" s="36">
        <f t="shared" si="143"/>
        <v>45858</v>
      </c>
      <c r="Y208" s="36">
        <f t="shared" ref="Y208" si="179">X208+1</f>
        <v>45859</v>
      </c>
    </row>
    <row r="209" spans="23:25" x14ac:dyDescent="0.25">
      <c r="W209" s="38" t="s">
        <v>26</v>
      </c>
      <c r="X209" s="36">
        <f t="shared" si="143"/>
        <v>45864</v>
      </c>
      <c r="Y209" s="36">
        <f t="shared" ref="Y209" si="180">X209-1</f>
        <v>45863</v>
      </c>
    </row>
    <row r="210" spans="23:25" x14ac:dyDescent="0.25">
      <c r="W210" s="38" t="s">
        <v>26</v>
      </c>
      <c r="X210" s="36">
        <f t="shared" si="143"/>
        <v>45865</v>
      </c>
      <c r="Y210" s="36">
        <f t="shared" ref="Y210" si="181">X210+1</f>
        <v>45866</v>
      </c>
    </row>
    <row r="211" spans="23:25" x14ac:dyDescent="0.25">
      <c r="W211" s="38" t="s">
        <v>26</v>
      </c>
      <c r="X211" s="36">
        <f t="shared" si="143"/>
        <v>45871</v>
      </c>
      <c r="Y211" s="36">
        <f t="shared" ref="Y211" si="182">X211-1</f>
        <v>45870</v>
      </c>
    </row>
    <row r="212" spans="23:25" x14ac:dyDescent="0.25">
      <c r="W212" s="38" t="s">
        <v>26</v>
      </c>
      <c r="X212" s="36">
        <f t="shared" si="143"/>
        <v>45872</v>
      </c>
      <c r="Y212" s="36">
        <f t="shared" ref="Y212" si="183">X212+1</f>
        <v>45873</v>
      </c>
    </row>
    <row r="213" spans="23:25" x14ac:dyDescent="0.25">
      <c r="W213" s="38" t="s">
        <v>26</v>
      </c>
      <c r="X213" s="36">
        <f t="shared" si="143"/>
        <v>45878</v>
      </c>
      <c r="Y213" s="36">
        <f t="shared" ref="Y213" si="184">X213-1</f>
        <v>45877</v>
      </c>
    </row>
    <row r="214" spans="23:25" x14ac:dyDescent="0.25">
      <c r="W214" s="38" t="s">
        <v>26</v>
      </c>
      <c r="X214" s="36">
        <f t="shared" si="143"/>
        <v>45879</v>
      </c>
      <c r="Y214" s="36">
        <f t="shared" ref="Y214" si="185">X214+1</f>
        <v>45880</v>
      </c>
    </row>
    <row r="215" spans="23:25" x14ac:dyDescent="0.25">
      <c r="W215" s="38" t="s">
        <v>26</v>
      </c>
      <c r="X215" s="36">
        <f t="shared" si="143"/>
        <v>45885</v>
      </c>
      <c r="Y215" s="36">
        <f t="shared" ref="Y215" si="186">X215-1</f>
        <v>45884</v>
      </c>
    </row>
    <row r="216" spans="23:25" x14ac:dyDescent="0.25">
      <c r="W216" s="38" t="s">
        <v>26</v>
      </c>
      <c r="X216" s="36">
        <f t="shared" si="143"/>
        <v>45886</v>
      </c>
      <c r="Y216" s="36">
        <f t="shared" ref="Y216" si="187">X216+1</f>
        <v>45887</v>
      </c>
    </row>
    <row r="217" spans="23:25" x14ac:dyDescent="0.25">
      <c r="W217" s="38" t="s">
        <v>26</v>
      </c>
      <c r="X217" s="36">
        <f t="shared" si="143"/>
        <v>45892</v>
      </c>
      <c r="Y217" s="36">
        <f t="shared" ref="Y217" si="188">X217-1</f>
        <v>45891</v>
      </c>
    </row>
    <row r="218" spans="23:25" x14ac:dyDescent="0.25">
      <c r="W218" s="38" t="s">
        <v>26</v>
      </c>
      <c r="X218" s="36">
        <f t="shared" si="143"/>
        <v>45893</v>
      </c>
      <c r="Y218" s="36">
        <f t="shared" ref="Y218" si="189">X218+1</f>
        <v>45894</v>
      </c>
    </row>
    <row r="219" spans="23:25" x14ac:dyDescent="0.25">
      <c r="W219" s="38" t="s">
        <v>26</v>
      </c>
      <c r="X219" s="36">
        <f t="shared" si="143"/>
        <v>45899</v>
      </c>
      <c r="Y219" s="36">
        <f t="shared" ref="Y219" si="190">X219-1</f>
        <v>45898</v>
      </c>
    </row>
    <row r="220" spans="23:25" x14ac:dyDescent="0.25">
      <c r="W220" s="38" t="s">
        <v>26</v>
      </c>
      <c r="X220" s="36">
        <f t="shared" si="143"/>
        <v>45900</v>
      </c>
      <c r="Y220" s="36">
        <f t="shared" ref="Y220" si="191">X220+1</f>
        <v>45901</v>
      </c>
    </row>
    <row r="221" spans="23:25" x14ac:dyDescent="0.25">
      <c r="W221" s="38" t="s">
        <v>26</v>
      </c>
      <c r="X221" s="36">
        <f t="shared" si="143"/>
        <v>45906</v>
      </c>
      <c r="Y221" s="36">
        <f t="shared" ref="Y221" si="192">X221-1</f>
        <v>45905</v>
      </c>
    </row>
    <row r="222" spans="23:25" x14ac:dyDescent="0.25">
      <c r="W222" s="38" t="s">
        <v>26</v>
      </c>
      <c r="X222" s="36">
        <f t="shared" si="143"/>
        <v>45907</v>
      </c>
      <c r="Y222" s="36">
        <f t="shared" ref="Y222" si="193">X222+1</f>
        <v>45908</v>
      </c>
    </row>
    <row r="223" spans="23:25" x14ac:dyDescent="0.25">
      <c r="W223" s="38" t="s">
        <v>26</v>
      </c>
      <c r="X223" s="36">
        <f t="shared" si="143"/>
        <v>45913</v>
      </c>
      <c r="Y223" s="36">
        <f t="shared" ref="Y223" si="194">X223-1</f>
        <v>45912</v>
      </c>
    </row>
    <row r="224" spans="23:25" x14ac:dyDescent="0.25">
      <c r="W224" s="38" t="s">
        <v>26</v>
      </c>
      <c r="X224" s="36">
        <f t="shared" si="143"/>
        <v>45914</v>
      </c>
      <c r="Y224" s="36">
        <f t="shared" ref="Y224" si="195">X224+1</f>
        <v>45915</v>
      </c>
    </row>
    <row r="225" spans="23:25" x14ac:dyDescent="0.25">
      <c r="W225" s="38" t="s">
        <v>26</v>
      </c>
      <c r="X225" s="36">
        <f t="shared" si="143"/>
        <v>45920</v>
      </c>
      <c r="Y225" s="36">
        <f t="shared" ref="Y225" si="196">X225-1</f>
        <v>45919</v>
      </c>
    </row>
    <row r="226" spans="23:25" x14ac:dyDescent="0.25">
      <c r="W226" s="38" t="s">
        <v>26</v>
      </c>
      <c r="X226" s="36">
        <f t="shared" si="143"/>
        <v>45921</v>
      </c>
      <c r="Y226" s="36">
        <f t="shared" ref="Y226" si="197">X226+1</f>
        <v>45922</v>
      </c>
    </row>
    <row r="227" spans="23:25" x14ac:dyDescent="0.25">
      <c r="W227" s="38" t="s">
        <v>26</v>
      </c>
      <c r="X227" s="36">
        <f t="shared" si="143"/>
        <v>45927</v>
      </c>
      <c r="Y227" s="36">
        <f t="shared" ref="Y227" si="198">X227-1</f>
        <v>45926</v>
      </c>
    </row>
    <row r="228" spans="23:25" x14ac:dyDescent="0.25">
      <c r="W228" s="38" t="s">
        <v>26</v>
      </c>
      <c r="X228" s="36">
        <f t="shared" si="143"/>
        <v>45928</v>
      </c>
      <c r="Y228" s="36">
        <f t="shared" ref="Y228" si="199">X228+1</f>
        <v>45929</v>
      </c>
    </row>
    <row r="229" spans="23:25" x14ac:dyDescent="0.25">
      <c r="W229" s="38" t="s">
        <v>26</v>
      </c>
      <c r="X229" s="36">
        <f t="shared" si="143"/>
        <v>45934</v>
      </c>
      <c r="Y229" s="36">
        <f t="shared" ref="Y229" si="200">X229-1</f>
        <v>45933</v>
      </c>
    </row>
    <row r="230" spans="23:25" x14ac:dyDescent="0.25">
      <c r="W230" s="38" t="s">
        <v>26</v>
      </c>
      <c r="X230" s="36">
        <f t="shared" si="143"/>
        <v>45935</v>
      </c>
      <c r="Y230" s="36">
        <f t="shared" ref="Y230" si="201">X230+1</f>
        <v>45936</v>
      </c>
    </row>
    <row r="231" spans="23:25" x14ac:dyDescent="0.25">
      <c r="W231" s="38" t="s">
        <v>26</v>
      </c>
      <c r="X231" s="36">
        <f t="shared" si="143"/>
        <v>45941</v>
      </c>
      <c r="Y231" s="36">
        <f t="shared" ref="Y231" si="202">X231-1</f>
        <v>45940</v>
      </c>
    </row>
    <row r="232" spans="23:25" x14ac:dyDescent="0.25">
      <c r="W232" s="38" t="s">
        <v>26</v>
      </c>
      <c r="X232" s="36">
        <f t="shared" si="143"/>
        <v>45942</v>
      </c>
      <c r="Y232" s="36">
        <f t="shared" ref="Y232" si="203">X232+1</f>
        <v>45943</v>
      </c>
    </row>
    <row r="233" spans="23:25" x14ac:dyDescent="0.25">
      <c r="W233" s="38" t="s">
        <v>26</v>
      </c>
      <c r="X233" s="36">
        <f t="shared" si="143"/>
        <v>45948</v>
      </c>
      <c r="Y233" s="36">
        <f t="shared" ref="Y233" si="204">X233-1</f>
        <v>45947</v>
      </c>
    </row>
    <row r="234" spans="23:25" x14ac:dyDescent="0.25">
      <c r="W234" s="38" t="s">
        <v>26</v>
      </c>
      <c r="X234" s="36">
        <f t="shared" si="143"/>
        <v>45949</v>
      </c>
      <c r="Y234" s="36">
        <f t="shared" ref="Y234" si="205">X234+1</f>
        <v>45950</v>
      </c>
    </row>
    <row r="235" spans="23:25" x14ac:dyDescent="0.25">
      <c r="W235" s="38" t="s">
        <v>26</v>
      </c>
      <c r="X235" s="36">
        <f t="shared" si="143"/>
        <v>45955</v>
      </c>
      <c r="Y235" s="36">
        <f t="shared" ref="Y235" si="206">X235-1</f>
        <v>45954</v>
      </c>
    </row>
    <row r="236" spans="23:25" x14ac:dyDescent="0.25">
      <c r="W236" s="38" t="s">
        <v>26</v>
      </c>
      <c r="X236" s="36">
        <f t="shared" si="143"/>
        <v>45956</v>
      </c>
      <c r="Y236" s="36">
        <f t="shared" ref="Y236" si="207">X236+1</f>
        <v>45957</v>
      </c>
    </row>
    <row r="237" spans="23:25" x14ac:dyDescent="0.25">
      <c r="W237" s="38" t="s">
        <v>26</v>
      </c>
      <c r="X237" s="36">
        <f t="shared" ref="X237:X300" si="208">X235+7</f>
        <v>45962</v>
      </c>
      <c r="Y237" s="36">
        <f t="shared" ref="Y237" si="209">X237-1</f>
        <v>45961</v>
      </c>
    </row>
    <row r="238" spans="23:25" x14ac:dyDescent="0.25">
      <c r="W238" s="38" t="s">
        <v>26</v>
      </c>
      <c r="X238" s="36">
        <f t="shared" si="208"/>
        <v>45963</v>
      </c>
      <c r="Y238" s="36">
        <f t="shared" ref="Y238" si="210">X238+1</f>
        <v>45964</v>
      </c>
    </row>
    <row r="239" spans="23:25" x14ac:dyDescent="0.25">
      <c r="W239" s="38" t="s">
        <v>26</v>
      </c>
      <c r="X239" s="36">
        <f t="shared" si="208"/>
        <v>45969</v>
      </c>
      <c r="Y239" s="36">
        <f t="shared" ref="Y239" si="211">X239-1</f>
        <v>45968</v>
      </c>
    </row>
    <row r="240" spans="23:25" x14ac:dyDescent="0.25">
      <c r="W240" s="38" t="s">
        <v>26</v>
      </c>
      <c r="X240" s="36">
        <f t="shared" si="208"/>
        <v>45970</v>
      </c>
      <c r="Y240" s="36">
        <f t="shared" ref="Y240" si="212">X240+1</f>
        <v>45971</v>
      </c>
    </row>
    <row r="241" spans="23:25" x14ac:dyDescent="0.25">
      <c r="W241" s="38" t="s">
        <v>26</v>
      </c>
      <c r="X241" s="36">
        <f t="shared" si="208"/>
        <v>45976</v>
      </c>
      <c r="Y241" s="36">
        <f t="shared" ref="Y241" si="213">X241-1</f>
        <v>45975</v>
      </c>
    </row>
    <row r="242" spans="23:25" x14ac:dyDescent="0.25">
      <c r="W242" s="38" t="s">
        <v>26</v>
      </c>
      <c r="X242" s="36">
        <f t="shared" si="208"/>
        <v>45977</v>
      </c>
      <c r="Y242" s="36">
        <f t="shared" ref="Y242" si="214">X242+1</f>
        <v>45978</v>
      </c>
    </row>
    <row r="243" spans="23:25" x14ac:dyDescent="0.25">
      <c r="W243" s="38" t="s">
        <v>26</v>
      </c>
      <c r="X243" s="36">
        <f t="shared" si="208"/>
        <v>45983</v>
      </c>
      <c r="Y243" s="36">
        <f t="shared" ref="Y243" si="215">X243-1</f>
        <v>45982</v>
      </c>
    </row>
    <row r="244" spans="23:25" x14ac:dyDescent="0.25">
      <c r="W244" s="38" t="s">
        <v>26</v>
      </c>
      <c r="X244" s="36">
        <f t="shared" si="208"/>
        <v>45984</v>
      </c>
      <c r="Y244" s="36">
        <f t="shared" ref="Y244" si="216">X244+1</f>
        <v>45985</v>
      </c>
    </row>
    <row r="245" spans="23:25" x14ac:dyDescent="0.25">
      <c r="W245" s="38" t="s">
        <v>26</v>
      </c>
      <c r="X245" s="36">
        <f t="shared" si="208"/>
        <v>45990</v>
      </c>
      <c r="Y245" s="36">
        <f t="shared" ref="Y245" si="217">X245-1</f>
        <v>45989</v>
      </c>
    </row>
    <row r="246" spans="23:25" x14ac:dyDescent="0.25">
      <c r="W246" s="38" t="s">
        <v>26</v>
      </c>
      <c r="X246" s="36">
        <f t="shared" si="208"/>
        <v>45991</v>
      </c>
      <c r="Y246" s="36">
        <f t="shared" ref="Y246" si="218">X246+1</f>
        <v>45992</v>
      </c>
    </row>
    <row r="247" spans="23:25" x14ac:dyDescent="0.25">
      <c r="W247" s="38" t="s">
        <v>26</v>
      </c>
      <c r="X247" s="36">
        <f t="shared" si="208"/>
        <v>45997</v>
      </c>
      <c r="Y247" s="36">
        <f t="shared" ref="Y247" si="219">X247-1</f>
        <v>45996</v>
      </c>
    </row>
    <row r="248" spans="23:25" x14ac:dyDescent="0.25">
      <c r="W248" s="38" t="s">
        <v>26</v>
      </c>
      <c r="X248" s="36">
        <f t="shared" si="208"/>
        <v>45998</v>
      </c>
      <c r="Y248" s="36">
        <f t="shared" ref="Y248" si="220">X248+1</f>
        <v>45999</v>
      </c>
    </row>
    <row r="249" spans="23:25" x14ac:dyDescent="0.25">
      <c r="W249" s="38" t="s">
        <v>26</v>
      </c>
      <c r="X249" s="36">
        <f t="shared" si="208"/>
        <v>46004</v>
      </c>
      <c r="Y249" s="36">
        <f t="shared" ref="Y249" si="221">X249-1</f>
        <v>46003</v>
      </c>
    </row>
    <row r="250" spans="23:25" x14ac:dyDescent="0.25">
      <c r="W250" s="38" t="s">
        <v>26</v>
      </c>
      <c r="X250" s="36">
        <f t="shared" si="208"/>
        <v>46005</v>
      </c>
      <c r="Y250" s="36">
        <f t="shared" ref="Y250" si="222">X250+1</f>
        <v>46006</v>
      </c>
    </row>
    <row r="251" spans="23:25" x14ac:dyDescent="0.25">
      <c r="W251" s="38" t="s">
        <v>26</v>
      </c>
      <c r="X251" s="36">
        <f t="shared" si="208"/>
        <v>46011</v>
      </c>
      <c r="Y251" s="36">
        <f t="shared" ref="Y251" si="223">X251-1</f>
        <v>46010</v>
      </c>
    </row>
    <row r="252" spans="23:25" x14ac:dyDescent="0.25">
      <c r="W252" s="38" t="s">
        <v>26</v>
      </c>
      <c r="X252" s="36">
        <f t="shared" si="208"/>
        <v>46012</v>
      </c>
      <c r="Y252" s="36">
        <f t="shared" ref="Y252" si="224">X252+1</f>
        <v>46013</v>
      </c>
    </row>
    <row r="253" spans="23:25" x14ac:dyDescent="0.25">
      <c r="W253" s="38" t="s">
        <v>26</v>
      </c>
      <c r="X253" s="36">
        <f t="shared" si="208"/>
        <v>46018</v>
      </c>
      <c r="Y253" s="36">
        <f t="shared" ref="Y253" si="225">X253-1</f>
        <v>46017</v>
      </c>
    </row>
    <row r="254" spans="23:25" x14ac:dyDescent="0.25">
      <c r="W254" s="38" t="s">
        <v>26</v>
      </c>
      <c r="X254" s="36">
        <f t="shared" si="208"/>
        <v>46019</v>
      </c>
      <c r="Y254" s="36">
        <f t="shared" ref="Y254" si="226">X254+1</f>
        <v>46020</v>
      </c>
    </row>
    <row r="255" spans="23:25" x14ac:dyDescent="0.25">
      <c r="W255" s="38" t="s">
        <v>26</v>
      </c>
      <c r="X255" s="36">
        <f t="shared" si="208"/>
        <v>46025</v>
      </c>
      <c r="Y255" s="36">
        <f t="shared" ref="Y255" si="227">X255-1</f>
        <v>46024</v>
      </c>
    </row>
    <row r="256" spans="23:25" x14ac:dyDescent="0.25">
      <c r="W256" s="38" t="s">
        <v>26</v>
      </c>
      <c r="X256" s="36">
        <f t="shared" si="208"/>
        <v>46026</v>
      </c>
      <c r="Y256" s="36">
        <f t="shared" ref="Y256" si="228">X256+1</f>
        <v>46027</v>
      </c>
    </row>
    <row r="257" spans="23:25" x14ac:dyDescent="0.25">
      <c r="W257" s="38" t="s">
        <v>26</v>
      </c>
      <c r="X257" s="36">
        <f t="shared" si="208"/>
        <v>46032</v>
      </c>
      <c r="Y257" s="36">
        <f t="shared" ref="Y257" si="229">X257-1</f>
        <v>46031</v>
      </c>
    </row>
    <row r="258" spans="23:25" x14ac:dyDescent="0.25">
      <c r="W258" s="38" t="s">
        <v>26</v>
      </c>
      <c r="X258" s="36">
        <f t="shared" si="208"/>
        <v>46033</v>
      </c>
      <c r="Y258" s="36">
        <f t="shared" ref="Y258" si="230">X258+1</f>
        <v>46034</v>
      </c>
    </row>
    <row r="259" spans="23:25" x14ac:dyDescent="0.25">
      <c r="W259" s="38" t="s">
        <v>26</v>
      </c>
      <c r="X259" s="36">
        <f t="shared" si="208"/>
        <v>46039</v>
      </c>
      <c r="Y259" s="36">
        <f t="shared" ref="Y259" si="231">X259-1</f>
        <v>46038</v>
      </c>
    </row>
    <row r="260" spans="23:25" x14ac:dyDescent="0.25">
      <c r="W260" s="38" t="s">
        <v>26</v>
      </c>
      <c r="X260" s="36">
        <f t="shared" si="208"/>
        <v>46040</v>
      </c>
      <c r="Y260" s="36">
        <f t="shared" ref="Y260" si="232">X260+1</f>
        <v>46041</v>
      </c>
    </row>
    <row r="261" spans="23:25" x14ac:dyDescent="0.25">
      <c r="W261" s="38" t="s">
        <v>26</v>
      </c>
      <c r="X261" s="36">
        <f t="shared" si="208"/>
        <v>46046</v>
      </c>
      <c r="Y261" s="36">
        <f t="shared" ref="Y261" si="233">X261-1</f>
        <v>46045</v>
      </c>
    </row>
    <row r="262" spans="23:25" x14ac:dyDescent="0.25">
      <c r="W262" s="38" t="s">
        <v>26</v>
      </c>
      <c r="X262" s="36">
        <f t="shared" si="208"/>
        <v>46047</v>
      </c>
      <c r="Y262" s="36">
        <f t="shared" ref="Y262" si="234">X262+1</f>
        <v>46048</v>
      </c>
    </row>
    <row r="263" spans="23:25" x14ac:dyDescent="0.25">
      <c r="W263" s="38" t="s">
        <v>26</v>
      </c>
      <c r="X263" s="36">
        <f t="shared" si="208"/>
        <v>46053</v>
      </c>
      <c r="Y263" s="36">
        <f t="shared" ref="Y263" si="235">X263-1</f>
        <v>46052</v>
      </c>
    </row>
    <row r="264" spans="23:25" x14ac:dyDescent="0.25">
      <c r="W264" s="38" t="s">
        <v>26</v>
      </c>
      <c r="X264" s="36">
        <f t="shared" si="208"/>
        <v>46054</v>
      </c>
      <c r="Y264" s="36">
        <f t="shared" ref="Y264" si="236">X264+1</f>
        <v>46055</v>
      </c>
    </row>
    <row r="265" spans="23:25" x14ac:dyDescent="0.25">
      <c r="W265" s="38" t="s">
        <v>26</v>
      </c>
      <c r="X265" s="36">
        <f t="shared" si="208"/>
        <v>46060</v>
      </c>
      <c r="Y265" s="36">
        <f t="shared" ref="Y265" si="237">X265-1</f>
        <v>46059</v>
      </c>
    </row>
    <row r="266" spans="23:25" x14ac:dyDescent="0.25">
      <c r="W266" s="38" t="s">
        <v>26</v>
      </c>
      <c r="X266" s="36">
        <f t="shared" si="208"/>
        <v>46061</v>
      </c>
      <c r="Y266" s="36">
        <f t="shared" ref="Y266" si="238">X266+1</f>
        <v>46062</v>
      </c>
    </row>
    <row r="267" spans="23:25" x14ac:dyDescent="0.25">
      <c r="W267" s="38" t="s">
        <v>26</v>
      </c>
      <c r="X267" s="36">
        <f t="shared" si="208"/>
        <v>46067</v>
      </c>
      <c r="Y267" s="36">
        <f t="shared" ref="Y267" si="239">X267-1</f>
        <v>46066</v>
      </c>
    </row>
    <row r="268" spans="23:25" x14ac:dyDescent="0.25">
      <c r="W268" s="38" t="s">
        <v>26</v>
      </c>
      <c r="X268" s="36">
        <f t="shared" si="208"/>
        <v>46068</v>
      </c>
      <c r="Y268" s="36">
        <f t="shared" ref="Y268" si="240">X268+1</f>
        <v>46069</v>
      </c>
    </row>
    <row r="269" spans="23:25" x14ac:dyDescent="0.25">
      <c r="W269" s="38" t="s">
        <v>26</v>
      </c>
      <c r="X269" s="36">
        <f t="shared" si="208"/>
        <v>46074</v>
      </c>
      <c r="Y269" s="36">
        <f t="shared" ref="Y269" si="241">X269-1</f>
        <v>46073</v>
      </c>
    </row>
    <row r="270" spans="23:25" x14ac:dyDescent="0.25">
      <c r="W270" s="38" t="s">
        <v>26</v>
      </c>
      <c r="X270" s="36">
        <f t="shared" si="208"/>
        <v>46075</v>
      </c>
      <c r="Y270" s="36">
        <f t="shared" ref="Y270" si="242">X270+1</f>
        <v>46076</v>
      </c>
    </row>
    <row r="271" spans="23:25" x14ac:dyDescent="0.25">
      <c r="W271" s="38" t="s">
        <v>26</v>
      </c>
      <c r="X271" s="36">
        <f t="shared" si="208"/>
        <v>46081</v>
      </c>
      <c r="Y271" s="36">
        <f t="shared" ref="Y271" si="243">X271-1</f>
        <v>46080</v>
      </c>
    </row>
    <row r="272" spans="23:25" x14ac:dyDescent="0.25">
      <c r="W272" s="38" t="s">
        <v>26</v>
      </c>
      <c r="X272" s="36">
        <f t="shared" si="208"/>
        <v>46082</v>
      </c>
      <c r="Y272" s="36">
        <f t="shared" ref="Y272" si="244">X272+1</f>
        <v>46083</v>
      </c>
    </row>
    <row r="273" spans="23:25" x14ac:dyDescent="0.25">
      <c r="W273" s="38" t="s">
        <v>26</v>
      </c>
      <c r="X273" s="36">
        <f t="shared" si="208"/>
        <v>46088</v>
      </c>
      <c r="Y273" s="36">
        <f t="shared" ref="Y273" si="245">X273-1</f>
        <v>46087</v>
      </c>
    </row>
    <row r="274" spans="23:25" x14ac:dyDescent="0.25">
      <c r="W274" s="38" t="s">
        <v>26</v>
      </c>
      <c r="X274" s="36">
        <f t="shared" si="208"/>
        <v>46089</v>
      </c>
      <c r="Y274" s="36">
        <f t="shared" ref="Y274" si="246">X274+1</f>
        <v>46090</v>
      </c>
    </row>
    <row r="275" spans="23:25" x14ac:dyDescent="0.25">
      <c r="W275" s="38" t="s">
        <v>26</v>
      </c>
      <c r="X275" s="36">
        <f t="shared" si="208"/>
        <v>46095</v>
      </c>
      <c r="Y275" s="36">
        <f t="shared" ref="Y275" si="247">X275-1</f>
        <v>46094</v>
      </c>
    </row>
    <row r="276" spans="23:25" x14ac:dyDescent="0.25">
      <c r="W276" s="38" t="s">
        <v>26</v>
      </c>
      <c r="X276" s="36">
        <f t="shared" si="208"/>
        <v>46096</v>
      </c>
      <c r="Y276" s="36">
        <f t="shared" ref="Y276" si="248">X276+1</f>
        <v>46097</v>
      </c>
    </row>
    <row r="277" spans="23:25" x14ac:dyDescent="0.25">
      <c r="W277" s="38" t="s">
        <v>26</v>
      </c>
      <c r="X277" s="36">
        <f t="shared" si="208"/>
        <v>46102</v>
      </c>
      <c r="Y277" s="36">
        <f t="shared" ref="Y277" si="249">X277-1</f>
        <v>46101</v>
      </c>
    </row>
    <row r="278" spans="23:25" x14ac:dyDescent="0.25">
      <c r="W278" s="38" t="s">
        <v>26</v>
      </c>
      <c r="X278" s="36">
        <f t="shared" si="208"/>
        <v>46103</v>
      </c>
      <c r="Y278" s="36">
        <f t="shared" ref="Y278" si="250">X278+1</f>
        <v>46104</v>
      </c>
    </row>
    <row r="279" spans="23:25" x14ac:dyDescent="0.25">
      <c r="W279" s="38" t="s">
        <v>26</v>
      </c>
      <c r="X279" s="36">
        <f t="shared" si="208"/>
        <v>46109</v>
      </c>
      <c r="Y279" s="36">
        <f t="shared" ref="Y279" si="251">X279-1</f>
        <v>46108</v>
      </c>
    </row>
    <row r="280" spans="23:25" x14ac:dyDescent="0.25">
      <c r="W280" s="38" t="s">
        <v>26</v>
      </c>
      <c r="X280" s="36">
        <f t="shared" si="208"/>
        <v>46110</v>
      </c>
      <c r="Y280" s="36">
        <f t="shared" ref="Y280" si="252">X280+1</f>
        <v>46111</v>
      </c>
    </row>
    <row r="281" spans="23:25" x14ac:dyDescent="0.25">
      <c r="W281" s="38" t="s">
        <v>26</v>
      </c>
      <c r="X281" s="36">
        <f t="shared" si="208"/>
        <v>46116</v>
      </c>
      <c r="Y281" s="36">
        <f t="shared" ref="Y281" si="253">X281-1</f>
        <v>46115</v>
      </c>
    </row>
    <row r="282" spans="23:25" x14ac:dyDescent="0.25">
      <c r="W282" s="38" t="s">
        <v>26</v>
      </c>
      <c r="X282" s="36">
        <f t="shared" si="208"/>
        <v>46117</v>
      </c>
      <c r="Y282" s="36">
        <f t="shared" ref="Y282" si="254">X282+1</f>
        <v>46118</v>
      </c>
    </row>
    <row r="283" spans="23:25" x14ac:dyDescent="0.25">
      <c r="W283" s="38" t="s">
        <v>26</v>
      </c>
      <c r="X283" s="36">
        <f t="shared" si="208"/>
        <v>46123</v>
      </c>
      <c r="Y283" s="36">
        <f t="shared" ref="Y283" si="255">X283-1</f>
        <v>46122</v>
      </c>
    </row>
    <row r="284" spans="23:25" x14ac:dyDescent="0.25">
      <c r="W284" s="38" t="s">
        <v>26</v>
      </c>
      <c r="X284" s="36">
        <f t="shared" si="208"/>
        <v>46124</v>
      </c>
      <c r="Y284" s="36">
        <f t="shared" ref="Y284" si="256">X284+1</f>
        <v>46125</v>
      </c>
    </row>
    <row r="285" spans="23:25" x14ac:dyDescent="0.25">
      <c r="W285" s="38" t="s">
        <v>26</v>
      </c>
      <c r="X285" s="36">
        <f t="shared" si="208"/>
        <v>46130</v>
      </c>
      <c r="Y285" s="36">
        <f t="shared" ref="Y285" si="257">X285-1</f>
        <v>46129</v>
      </c>
    </row>
    <row r="286" spans="23:25" x14ac:dyDescent="0.25">
      <c r="W286" s="38" t="s">
        <v>26</v>
      </c>
      <c r="X286" s="36">
        <f t="shared" si="208"/>
        <v>46131</v>
      </c>
      <c r="Y286" s="36">
        <f t="shared" ref="Y286" si="258">X286+1</f>
        <v>46132</v>
      </c>
    </row>
    <row r="287" spans="23:25" x14ac:dyDescent="0.25">
      <c r="W287" s="38" t="s">
        <v>26</v>
      </c>
      <c r="X287" s="36">
        <f t="shared" si="208"/>
        <v>46137</v>
      </c>
      <c r="Y287" s="36">
        <f t="shared" ref="Y287" si="259">X287-1</f>
        <v>46136</v>
      </c>
    </row>
    <row r="288" spans="23:25" x14ac:dyDescent="0.25">
      <c r="W288" s="38" t="s">
        <v>26</v>
      </c>
      <c r="X288" s="36">
        <f t="shared" si="208"/>
        <v>46138</v>
      </c>
      <c r="Y288" s="36">
        <f t="shared" ref="Y288" si="260">X288+1</f>
        <v>46139</v>
      </c>
    </row>
    <row r="289" spans="23:25" x14ac:dyDescent="0.25">
      <c r="W289" s="38" t="s">
        <v>26</v>
      </c>
      <c r="X289" s="36">
        <f t="shared" si="208"/>
        <v>46144</v>
      </c>
      <c r="Y289" s="36">
        <f t="shared" ref="Y289" si="261">X289-1</f>
        <v>46143</v>
      </c>
    </row>
    <row r="290" spans="23:25" x14ac:dyDescent="0.25">
      <c r="W290" s="38" t="s">
        <v>26</v>
      </c>
      <c r="X290" s="36">
        <f t="shared" si="208"/>
        <v>46145</v>
      </c>
      <c r="Y290" s="36">
        <f t="shared" ref="Y290" si="262">X290+1</f>
        <v>46146</v>
      </c>
    </row>
    <row r="291" spans="23:25" x14ac:dyDescent="0.25">
      <c r="W291" s="38" t="s">
        <v>26</v>
      </c>
      <c r="X291" s="36">
        <f t="shared" si="208"/>
        <v>46151</v>
      </c>
      <c r="Y291" s="36">
        <f t="shared" ref="Y291" si="263">X291-1</f>
        <v>46150</v>
      </c>
    </row>
    <row r="292" spans="23:25" x14ac:dyDescent="0.25">
      <c r="W292" s="38" t="s">
        <v>26</v>
      </c>
      <c r="X292" s="36">
        <f t="shared" si="208"/>
        <v>46152</v>
      </c>
      <c r="Y292" s="36">
        <f t="shared" ref="Y292" si="264">X292+1</f>
        <v>46153</v>
      </c>
    </row>
    <row r="293" spans="23:25" x14ac:dyDescent="0.25">
      <c r="W293" s="38" t="s">
        <v>26</v>
      </c>
      <c r="X293" s="36">
        <f t="shared" si="208"/>
        <v>46158</v>
      </c>
      <c r="Y293" s="36">
        <f t="shared" ref="Y293" si="265">X293-1</f>
        <v>46157</v>
      </c>
    </row>
    <row r="294" spans="23:25" x14ac:dyDescent="0.25">
      <c r="W294" s="38" t="s">
        <v>26</v>
      </c>
      <c r="X294" s="36">
        <f t="shared" si="208"/>
        <v>46159</v>
      </c>
      <c r="Y294" s="36">
        <f t="shared" ref="Y294" si="266">X294+1</f>
        <v>46160</v>
      </c>
    </row>
    <row r="295" spans="23:25" x14ac:dyDescent="0.25">
      <c r="W295" s="38" t="s">
        <v>26</v>
      </c>
      <c r="X295" s="36">
        <f t="shared" si="208"/>
        <v>46165</v>
      </c>
      <c r="Y295" s="36">
        <f t="shared" ref="Y295" si="267">X295-1</f>
        <v>46164</v>
      </c>
    </row>
    <row r="296" spans="23:25" x14ac:dyDescent="0.25">
      <c r="W296" s="38" t="s">
        <v>26</v>
      </c>
      <c r="X296" s="36">
        <f t="shared" si="208"/>
        <v>46166</v>
      </c>
      <c r="Y296" s="36">
        <f t="shared" ref="Y296" si="268">X296+1</f>
        <v>46167</v>
      </c>
    </row>
    <row r="297" spans="23:25" x14ac:dyDescent="0.25">
      <c r="W297" s="38" t="s">
        <v>26</v>
      </c>
      <c r="X297" s="36">
        <f t="shared" si="208"/>
        <v>46172</v>
      </c>
      <c r="Y297" s="36">
        <f t="shared" ref="Y297" si="269">X297-1</f>
        <v>46171</v>
      </c>
    </row>
    <row r="298" spans="23:25" x14ac:dyDescent="0.25">
      <c r="W298" s="38" t="s">
        <v>26</v>
      </c>
      <c r="X298" s="36">
        <f t="shared" si="208"/>
        <v>46173</v>
      </c>
      <c r="Y298" s="36">
        <f t="shared" ref="Y298" si="270">X298+1</f>
        <v>46174</v>
      </c>
    </row>
    <row r="299" spans="23:25" x14ac:dyDescent="0.25">
      <c r="W299" s="38" t="s">
        <v>26</v>
      </c>
      <c r="X299" s="36">
        <f t="shared" si="208"/>
        <v>46179</v>
      </c>
      <c r="Y299" s="36">
        <f t="shared" ref="Y299" si="271">X299-1</f>
        <v>46178</v>
      </c>
    </row>
    <row r="300" spans="23:25" x14ac:dyDescent="0.25">
      <c r="W300" s="38" t="s">
        <v>26</v>
      </c>
      <c r="X300" s="36">
        <f t="shared" si="208"/>
        <v>46180</v>
      </c>
      <c r="Y300" s="36">
        <f t="shared" ref="Y300" si="272">X300+1</f>
        <v>46181</v>
      </c>
    </row>
    <row r="301" spans="23:25" x14ac:dyDescent="0.25">
      <c r="W301" s="38" t="s">
        <v>26</v>
      </c>
      <c r="X301" s="36">
        <f t="shared" ref="X301:X364" si="273">X299+7</f>
        <v>46186</v>
      </c>
      <c r="Y301" s="36">
        <f t="shared" ref="Y301" si="274">X301-1</f>
        <v>46185</v>
      </c>
    </row>
    <row r="302" spans="23:25" x14ac:dyDescent="0.25">
      <c r="W302" s="38" t="s">
        <v>26</v>
      </c>
      <c r="X302" s="36">
        <f t="shared" si="273"/>
        <v>46187</v>
      </c>
      <c r="Y302" s="36">
        <f t="shared" ref="Y302" si="275">X302+1</f>
        <v>46188</v>
      </c>
    </row>
    <row r="303" spans="23:25" x14ac:dyDescent="0.25">
      <c r="W303" s="38" t="s">
        <v>26</v>
      </c>
      <c r="X303" s="36">
        <f t="shared" si="273"/>
        <v>46193</v>
      </c>
      <c r="Y303" s="36">
        <f t="shared" ref="Y303" si="276">X303-1</f>
        <v>46192</v>
      </c>
    </row>
    <row r="304" spans="23:25" x14ac:dyDescent="0.25">
      <c r="W304" s="38" t="s">
        <v>26</v>
      </c>
      <c r="X304" s="36">
        <f t="shared" si="273"/>
        <v>46194</v>
      </c>
      <c r="Y304" s="36">
        <f t="shared" ref="Y304" si="277">X304+1</f>
        <v>46195</v>
      </c>
    </row>
    <row r="305" spans="23:25" x14ac:dyDescent="0.25">
      <c r="W305" s="38" t="s">
        <v>26</v>
      </c>
      <c r="X305" s="36">
        <f t="shared" si="273"/>
        <v>46200</v>
      </c>
      <c r="Y305" s="36">
        <f t="shared" ref="Y305" si="278">X305-1</f>
        <v>46199</v>
      </c>
    </row>
    <row r="306" spans="23:25" x14ac:dyDescent="0.25">
      <c r="W306" s="38" t="s">
        <v>26</v>
      </c>
      <c r="X306" s="36">
        <f t="shared" si="273"/>
        <v>46201</v>
      </c>
      <c r="Y306" s="36">
        <f t="shared" ref="Y306" si="279">X306+1</f>
        <v>46202</v>
      </c>
    </row>
    <row r="307" spans="23:25" x14ac:dyDescent="0.25">
      <c r="W307" s="38" t="s">
        <v>26</v>
      </c>
      <c r="X307" s="36">
        <f t="shared" si="273"/>
        <v>46207</v>
      </c>
      <c r="Y307" s="36">
        <f t="shared" ref="Y307" si="280">X307-1</f>
        <v>46206</v>
      </c>
    </row>
    <row r="308" spans="23:25" x14ac:dyDescent="0.25">
      <c r="W308" s="38" t="s">
        <v>26</v>
      </c>
      <c r="X308" s="36">
        <f t="shared" si="273"/>
        <v>46208</v>
      </c>
      <c r="Y308" s="36">
        <f t="shared" ref="Y308" si="281">X308+1</f>
        <v>46209</v>
      </c>
    </row>
    <row r="309" spans="23:25" x14ac:dyDescent="0.25">
      <c r="W309" s="38" t="s">
        <v>26</v>
      </c>
      <c r="X309" s="36">
        <f t="shared" si="273"/>
        <v>46214</v>
      </c>
      <c r="Y309" s="36">
        <f t="shared" ref="Y309" si="282">X309-1</f>
        <v>46213</v>
      </c>
    </row>
    <row r="310" spans="23:25" x14ac:dyDescent="0.25">
      <c r="W310" s="38" t="s">
        <v>26</v>
      </c>
      <c r="X310" s="36">
        <f t="shared" si="273"/>
        <v>46215</v>
      </c>
      <c r="Y310" s="36">
        <f t="shared" ref="Y310" si="283">X310+1</f>
        <v>46216</v>
      </c>
    </row>
    <row r="311" spans="23:25" x14ac:dyDescent="0.25">
      <c r="W311" s="38" t="s">
        <v>26</v>
      </c>
      <c r="X311" s="36">
        <f t="shared" si="273"/>
        <v>46221</v>
      </c>
      <c r="Y311" s="36">
        <f t="shared" ref="Y311" si="284">X311-1</f>
        <v>46220</v>
      </c>
    </row>
    <row r="312" spans="23:25" x14ac:dyDescent="0.25">
      <c r="W312" s="38" t="s">
        <v>26</v>
      </c>
      <c r="X312" s="36">
        <f t="shared" si="273"/>
        <v>46222</v>
      </c>
      <c r="Y312" s="36">
        <f t="shared" ref="Y312" si="285">X312+1</f>
        <v>46223</v>
      </c>
    </row>
    <row r="313" spans="23:25" x14ac:dyDescent="0.25">
      <c r="W313" s="38" t="s">
        <v>26</v>
      </c>
      <c r="X313" s="36">
        <f t="shared" si="273"/>
        <v>46228</v>
      </c>
      <c r="Y313" s="36">
        <f t="shared" ref="Y313" si="286">X313-1</f>
        <v>46227</v>
      </c>
    </row>
    <row r="314" spans="23:25" x14ac:dyDescent="0.25">
      <c r="W314" s="38" t="s">
        <v>26</v>
      </c>
      <c r="X314" s="36">
        <f t="shared" si="273"/>
        <v>46229</v>
      </c>
      <c r="Y314" s="36">
        <f t="shared" ref="Y314" si="287">X314+1</f>
        <v>46230</v>
      </c>
    </row>
    <row r="315" spans="23:25" x14ac:dyDescent="0.25">
      <c r="W315" s="38" t="s">
        <v>26</v>
      </c>
      <c r="X315" s="36">
        <f t="shared" si="273"/>
        <v>46235</v>
      </c>
      <c r="Y315" s="36">
        <f t="shared" ref="Y315" si="288">X315-1</f>
        <v>46234</v>
      </c>
    </row>
    <row r="316" spans="23:25" x14ac:dyDescent="0.25">
      <c r="W316" s="38" t="s">
        <v>26</v>
      </c>
      <c r="X316" s="36">
        <f t="shared" si="273"/>
        <v>46236</v>
      </c>
      <c r="Y316" s="36">
        <f t="shared" ref="Y316" si="289">X316+1</f>
        <v>46237</v>
      </c>
    </row>
    <row r="317" spans="23:25" x14ac:dyDescent="0.25">
      <c r="W317" s="38" t="s">
        <v>26</v>
      </c>
      <c r="X317" s="36">
        <f t="shared" si="273"/>
        <v>46242</v>
      </c>
      <c r="Y317" s="36">
        <f t="shared" ref="Y317" si="290">X317-1</f>
        <v>46241</v>
      </c>
    </row>
    <row r="318" spans="23:25" x14ac:dyDescent="0.25">
      <c r="W318" s="38" t="s">
        <v>26</v>
      </c>
      <c r="X318" s="36">
        <f t="shared" si="273"/>
        <v>46243</v>
      </c>
      <c r="Y318" s="36">
        <f t="shared" ref="Y318" si="291">X318+1</f>
        <v>46244</v>
      </c>
    </row>
    <row r="319" spans="23:25" x14ac:dyDescent="0.25">
      <c r="W319" s="38" t="s">
        <v>26</v>
      </c>
      <c r="X319" s="36">
        <f t="shared" si="273"/>
        <v>46249</v>
      </c>
      <c r="Y319" s="36">
        <f t="shared" ref="Y319" si="292">X319-1</f>
        <v>46248</v>
      </c>
    </row>
    <row r="320" spans="23:25" x14ac:dyDescent="0.25">
      <c r="W320" s="38" t="s">
        <v>26</v>
      </c>
      <c r="X320" s="36">
        <f t="shared" si="273"/>
        <v>46250</v>
      </c>
      <c r="Y320" s="36">
        <f t="shared" ref="Y320" si="293">X320+1</f>
        <v>46251</v>
      </c>
    </row>
    <row r="321" spans="23:25" x14ac:dyDescent="0.25">
      <c r="W321" s="38" t="s">
        <v>26</v>
      </c>
      <c r="X321" s="36">
        <f t="shared" si="273"/>
        <v>46256</v>
      </c>
      <c r="Y321" s="36">
        <f t="shared" ref="Y321" si="294">X321-1</f>
        <v>46255</v>
      </c>
    </row>
    <row r="322" spans="23:25" x14ac:dyDescent="0.25">
      <c r="W322" s="38" t="s">
        <v>26</v>
      </c>
      <c r="X322" s="36">
        <f t="shared" si="273"/>
        <v>46257</v>
      </c>
      <c r="Y322" s="36">
        <f t="shared" ref="Y322" si="295">X322+1</f>
        <v>46258</v>
      </c>
    </row>
    <row r="323" spans="23:25" x14ac:dyDescent="0.25">
      <c r="W323" s="38" t="s">
        <v>26</v>
      </c>
      <c r="X323" s="36">
        <f t="shared" si="273"/>
        <v>46263</v>
      </c>
      <c r="Y323" s="36">
        <f t="shared" ref="Y323" si="296">X323-1</f>
        <v>46262</v>
      </c>
    </row>
    <row r="324" spans="23:25" x14ac:dyDescent="0.25">
      <c r="W324" s="38" t="s">
        <v>26</v>
      </c>
      <c r="X324" s="36">
        <f t="shared" si="273"/>
        <v>46264</v>
      </c>
      <c r="Y324" s="36">
        <f t="shared" ref="Y324" si="297">X324+1</f>
        <v>46265</v>
      </c>
    </row>
    <row r="325" spans="23:25" x14ac:dyDescent="0.25">
      <c r="W325" s="38" t="s">
        <v>26</v>
      </c>
      <c r="X325" s="36">
        <f t="shared" si="273"/>
        <v>46270</v>
      </c>
      <c r="Y325" s="36">
        <f t="shared" ref="Y325" si="298">X325-1</f>
        <v>46269</v>
      </c>
    </row>
    <row r="326" spans="23:25" x14ac:dyDescent="0.25">
      <c r="W326" s="38" t="s">
        <v>26</v>
      </c>
      <c r="X326" s="36">
        <f t="shared" si="273"/>
        <v>46271</v>
      </c>
      <c r="Y326" s="36">
        <f t="shared" ref="Y326" si="299">X326+1</f>
        <v>46272</v>
      </c>
    </row>
    <row r="327" spans="23:25" x14ac:dyDescent="0.25">
      <c r="W327" s="38" t="s">
        <v>26</v>
      </c>
      <c r="X327" s="36">
        <f t="shared" si="273"/>
        <v>46277</v>
      </c>
      <c r="Y327" s="36">
        <f t="shared" ref="Y327" si="300">X327-1</f>
        <v>46276</v>
      </c>
    </row>
    <row r="328" spans="23:25" x14ac:dyDescent="0.25">
      <c r="W328" s="38" t="s">
        <v>26</v>
      </c>
      <c r="X328" s="36">
        <f t="shared" si="273"/>
        <v>46278</v>
      </c>
      <c r="Y328" s="36">
        <f t="shared" ref="Y328" si="301">X328+1</f>
        <v>46279</v>
      </c>
    </row>
    <row r="329" spans="23:25" x14ac:dyDescent="0.25">
      <c r="W329" s="38" t="s">
        <v>26</v>
      </c>
      <c r="X329" s="36">
        <f t="shared" si="273"/>
        <v>46284</v>
      </c>
      <c r="Y329" s="36">
        <f t="shared" ref="Y329" si="302">X329-1</f>
        <v>46283</v>
      </c>
    </row>
    <row r="330" spans="23:25" x14ac:dyDescent="0.25">
      <c r="W330" s="38" t="s">
        <v>26</v>
      </c>
      <c r="X330" s="36">
        <f t="shared" si="273"/>
        <v>46285</v>
      </c>
      <c r="Y330" s="36">
        <f t="shared" ref="Y330" si="303">X330+1</f>
        <v>46286</v>
      </c>
    </row>
    <row r="331" spans="23:25" x14ac:dyDescent="0.25">
      <c r="W331" s="38" t="s">
        <v>26</v>
      </c>
      <c r="X331" s="36">
        <f t="shared" si="273"/>
        <v>46291</v>
      </c>
      <c r="Y331" s="36">
        <f t="shared" ref="Y331" si="304">X331-1</f>
        <v>46290</v>
      </c>
    </row>
    <row r="332" spans="23:25" x14ac:dyDescent="0.25">
      <c r="W332" s="38" t="s">
        <v>26</v>
      </c>
      <c r="X332" s="36">
        <f t="shared" si="273"/>
        <v>46292</v>
      </c>
      <c r="Y332" s="36">
        <f t="shared" ref="Y332" si="305">X332+1</f>
        <v>46293</v>
      </c>
    </row>
    <row r="333" spans="23:25" x14ac:dyDescent="0.25">
      <c r="W333" s="38" t="s">
        <v>26</v>
      </c>
      <c r="X333" s="36">
        <f t="shared" si="273"/>
        <v>46298</v>
      </c>
      <c r="Y333" s="36">
        <f t="shared" ref="Y333" si="306">X333-1</f>
        <v>46297</v>
      </c>
    </row>
    <row r="334" spans="23:25" x14ac:dyDescent="0.25">
      <c r="W334" s="38" t="s">
        <v>26</v>
      </c>
      <c r="X334" s="36">
        <f t="shared" si="273"/>
        <v>46299</v>
      </c>
      <c r="Y334" s="36">
        <f t="shared" ref="Y334" si="307">X334+1</f>
        <v>46300</v>
      </c>
    </row>
    <row r="335" spans="23:25" x14ac:dyDescent="0.25">
      <c r="W335" s="38" t="s">
        <v>26</v>
      </c>
      <c r="X335" s="36">
        <f t="shared" si="273"/>
        <v>46305</v>
      </c>
      <c r="Y335" s="36">
        <f t="shared" ref="Y335" si="308">X335-1</f>
        <v>46304</v>
      </c>
    </row>
    <row r="336" spans="23:25" x14ac:dyDescent="0.25">
      <c r="W336" s="38" t="s">
        <v>26</v>
      </c>
      <c r="X336" s="36">
        <f t="shared" si="273"/>
        <v>46306</v>
      </c>
      <c r="Y336" s="36">
        <f t="shared" ref="Y336" si="309">X336+1</f>
        <v>46307</v>
      </c>
    </row>
    <row r="337" spans="23:25" x14ac:dyDescent="0.25">
      <c r="W337" s="38" t="s">
        <v>26</v>
      </c>
      <c r="X337" s="36">
        <f t="shared" si="273"/>
        <v>46312</v>
      </c>
      <c r="Y337" s="36">
        <f t="shared" ref="Y337" si="310">X337-1</f>
        <v>46311</v>
      </c>
    </row>
    <row r="338" spans="23:25" x14ac:dyDescent="0.25">
      <c r="W338" s="38" t="s">
        <v>26</v>
      </c>
      <c r="X338" s="36">
        <f t="shared" si="273"/>
        <v>46313</v>
      </c>
      <c r="Y338" s="36">
        <f t="shared" ref="Y338" si="311">X338+1</f>
        <v>46314</v>
      </c>
    </row>
    <row r="339" spans="23:25" x14ac:dyDescent="0.25">
      <c r="W339" s="38" t="s">
        <v>26</v>
      </c>
      <c r="X339" s="36">
        <f t="shared" si="273"/>
        <v>46319</v>
      </c>
      <c r="Y339" s="36">
        <f t="shared" ref="Y339" si="312">X339-1</f>
        <v>46318</v>
      </c>
    </row>
    <row r="340" spans="23:25" x14ac:dyDescent="0.25">
      <c r="W340" s="38" t="s">
        <v>26</v>
      </c>
      <c r="X340" s="36">
        <f t="shared" si="273"/>
        <v>46320</v>
      </c>
      <c r="Y340" s="36">
        <f t="shared" ref="Y340" si="313">X340+1</f>
        <v>46321</v>
      </c>
    </row>
    <row r="341" spans="23:25" x14ac:dyDescent="0.25">
      <c r="W341" s="38" t="s">
        <v>26</v>
      </c>
      <c r="X341" s="36">
        <f t="shared" si="273"/>
        <v>46326</v>
      </c>
      <c r="Y341" s="36">
        <f t="shared" ref="Y341" si="314">X341-1</f>
        <v>46325</v>
      </c>
    </row>
    <row r="342" spans="23:25" x14ac:dyDescent="0.25">
      <c r="W342" s="38" t="s">
        <v>26</v>
      </c>
      <c r="X342" s="36">
        <f t="shared" si="273"/>
        <v>46327</v>
      </c>
      <c r="Y342" s="36">
        <f t="shared" ref="Y342" si="315">X342+1</f>
        <v>46328</v>
      </c>
    </row>
    <row r="343" spans="23:25" x14ac:dyDescent="0.25">
      <c r="W343" s="38" t="s">
        <v>26</v>
      </c>
      <c r="X343" s="36">
        <f t="shared" si="273"/>
        <v>46333</v>
      </c>
      <c r="Y343" s="36">
        <f t="shared" ref="Y343" si="316">X343-1</f>
        <v>46332</v>
      </c>
    </row>
    <row r="344" spans="23:25" x14ac:dyDescent="0.25">
      <c r="W344" s="38" t="s">
        <v>26</v>
      </c>
      <c r="X344" s="36">
        <f t="shared" si="273"/>
        <v>46334</v>
      </c>
      <c r="Y344" s="36">
        <f t="shared" ref="Y344" si="317">X344+1</f>
        <v>46335</v>
      </c>
    </row>
    <row r="345" spans="23:25" x14ac:dyDescent="0.25">
      <c r="W345" s="38" t="s">
        <v>26</v>
      </c>
      <c r="X345" s="36">
        <f t="shared" si="273"/>
        <v>46340</v>
      </c>
      <c r="Y345" s="36">
        <f t="shared" ref="Y345" si="318">X345-1</f>
        <v>46339</v>
      </c>
    </row>
    <row r="346" spans="23:25" x14ac:dyDescent="0.25">
      <c r="W346" s="38" t="s">
        <v>26</v>
      </c>
      <c r="X346" s="36">
        <f t="shared" si="273"/>
        <v>46341</v>
      </c>
      <c r="Y346" s="36">
        <f t="shared" ref="Y346" si="319">X346+1</f>
        <v>46342</v>
      </c>
    </row>
    <row r="347" spans="23:25" x14ac:dyDescent="0.25">
      <c r="W347" s="38" t="s">
        <v>26</v>
      </c>
      <c r="X347" s="36">
        <f t="shared" si="273"/>
        <v>46347</v>
      </c>
      <c r="Y347" s="36">
        <f t="shared" ref="Y347" si="320">X347-1</f>
        <v>46346</v>
      </c>
    </row>
    <row r="348" spans="23:25" x14ac:dyDescent="0.25">
      <c r="W348" s="38" t="s">
        <v>26</v>
      </c>
      <c r="X348" s="36">
        <f t="shared" si="273"/>
        <v>46348</v>
      </c>
      <c r="Y348" s="36">
        <f t="shared" ref="Y348" si="321">X348+1</f>
        <v>46349</v>
      </c>
    </row>
    <row r="349" spans="23:25" x14ac:dyDescent="0.25">
      <c r="W349" s="38" t="s">
        <v>26</v>
      </c>
      <c r="X349" s="36">
        <f t="shared" si="273"/>
        <v>46354</v>
      </c>
      <c r="Y349" s="36">
        <f t="shared" ref="Y349" si="322">X349-1</f>
        <v>46353</v>
      </c>
    </row>
    <row r="350" spans="23:25" x14ac:dyDescent="0.25">
      <c r="W350" s="38" t="s">
        <v>26</v>
      </c>
      <c r="X350" s="36">
        <f t="shared" si="273"/>
        <v>46355</v>
      </c>
      <c r="Y350" s="36">
        <f t="shared" ref="Y350" si="323">X350+1</f>
        <v>46356</v>
      </c>
    </row>
    <row r="351" spans="23:25" x14ac:dyDescent="0.25">
      <c r="W351" s="38" t="s">
        <v>26</v>
      </c>
      <c r="X351" s="36">
        <f t="shared" si="273"/>
        <v>46361</v>
      </c>
      <c r="Y351" s="36">
        <f t="shared" ref="Y351" si="324">X351-1</f>
        <v>46360</v>
      </c>
    </row>
    <row r="352" spans="23:25" x14ac:dyDescent="0.25">
      <c r="W352" s="38" t="s">
        <v>26</v>
      </c>
      <c r="X352" s="36">
        <f t="shared" si="273"/>
        <v>46362</v>
      </c>
      <c r="Y352" s="36">
        <f t="shared" ref="Y352" si="325">X352+1</f>
        <v>46363</v>
      </c>
    </row>
    <row r="353" spans="23:25" x14ac:dyDescent="0.25">
      <c r="W353" s="38" t="s">
        <v>26</v>
      </c>
      <c r="X353" s="36">
        <f t="shared" si="273"/>
        <v>46368</v>
      </c>
      <c r="Y353" s="36">
        <f t="shared" ref="Y353" si="326">X353-1</f>
        <v>46367</v>
      </c>
    </row>
    <row r="354" spans="23:25" x14ac:dyDescent="0.25">
      <c r="W354" s="38" t="s">
        <v>26</v>
      </c>
      <c r="X354" s="36">
        <f t="shared" si="273"/>
        <v>46369</v>
      </c>
      <c r="Y354" s="36">
        <f t="shared" ref="Y354" si="327">X354+1</f>
        <v>46370</v>
      </c>
    </row>
    <row r="355" spans="23:25" x14ac:dyDescent="0.25">
      <c r="W355" s="38" t="s">
        <v>26</v>
      </c>
      <c r="X355" s="36">
        <f t="shared" si="273"/>
        <v>46375</v>
      </c>
      <c r="Y355" s="36">
        <f t="shared" ref="Y355" si="328">X355-1</f>
        <v>46374</v>
      </c>
    </row>
    <row r="356" spans="23:25" x14ac:dyDescent="0.25">
      <c r="W356" s="38" t="s">
        <v>26</v>
      </c>
      <c r="X356" s="36">
        <f t="shared" si="273"/>
        <v>46376</v>
      </c>
      <c r="Y356" s="36">
        <f t="shared" ref="Y356" si="329">X356+1</f>
        <v>46377</v>
      </c>
    </row>
    <row r="357" spans="23:25" x14ac:dyDescent="0.25">
      <c r="W357" s="38" t="s">
        <v>26</v>
      </c>
      <c r="X357" s="36">
        <f t="shared" si="273"/>
        <v>46382</v>
      </c>
      <c r="Y357" s="36">
        <f t="shared" ref="Y357" si="330">X357-1</f>
        <v>46381</v>
      </c>
    </row>
    <row r="358" spans="23:25" x14ac:dyDescent="0.25">
      <c r="W358" s="38" t="s">
        <v>26</v>
      </c>
      <c r="X358" s="36">
        <f t="shared" si="273"/>
        <v>46383</v>
      </c>
      <c r="Y358" s="36">
        <f t="shared" ref="Y358" si="331">X358+1</f>
        <v>46384</v>
      </c>
    </row>
    <row r="359" spans="23:25" x14ac:dyDescent="0.25">
      <c r="W359" s="38" t="s">
        <v>26</v>
      </c>
      <c r="X359" s="36">
        <f t="shared" si="273"/>
        <v>46389</v>
      </c>
      <c r="Y359" s="36">
        <f t="shared" ref="Y359" si="332">X359-1</f>
        <v>46388</v>
      </c>
    </row>
    <row r="360" spans="23:25" x14ac:dyDescent="0.25">
      <c r="W360" s="38" t="s">
        <v>26</v>
      </c>
      <c r="X360" s="36">
        <f t="shared" si="273"/>
        <v>46390</v>
      </c>
      <c r="Y360" s="36">
        <f t="shared" ref="Y360" si="333">X360+1</f>
        <v>46391</v>
      </c>
    </row>
    <row r="361" spans="23:25" x14ac:dyDescent="0.25">
      <c r="W361" s="38" t="s">
        <v>26</v>
      </c>
      <c r="X361" s="36">
        <f t="shared" si="273"/>
        <v>46396</v>
      </c>
      <c r="Y361" s="36">
        <f t="shared" ref="Y361" si="334">X361-1</f>
        <v>46395</v>
      </c>
    </row>
    <row r="362" spans="23:25" x14ac:dyDescent="0.25">
      <c r="W362" s="38" t="s">
        <v>26</v>
      </c>
      <c r="X362" s="36">
        <f t="shared" si="273"/>
        <v>46397</v>
      </c>
      <c r="Y362" s="36">
        <f t="shared" ref="Y362" si="335">X362+1</f>
        <v>46398</v>
      </c>
    </row>
    <row r="363" spans="23:25" x14ac:dyDescent="0.25">
      <c r="W363" s="38" t="s">
        <v>26</v>
      </c>
      <c r="X363" s="36">
        <f t="shared" si="273"/>
        <v>46403</v>
      </c>
      <c r="Y363" s="36">
        <f t="shared" ref="Y363" si="336">X363-1</f>
        <v>46402</v>
      </c>
    </row>
    <row r="364" spans="23:25" x14ac:dyDescent="0.25">
      <c r="W364" s="38" t="s">
        <v>26</v>
      </c>
      <c r="X364" s="36">
        <f t="shared" si="273"/>
        <v>46404</v>
      </c>
      <c r="Y364" s="36">
        <f t="shared" ref="Y364" si="337">X364+1</f>
        <v>46405</v>
      </c>
    </row>
    <row r="365" spans="23:25" x14ac:dyDescent="0.25">
      <c r="W365" s="38" t="s">
        <v>26</v>
      </c>
      <c r="X365" s="36">
        <f t="shared" ref="X365:X428" si="338">X363+7</f>
        <v>46410</v>
      </c>
      <c r="Y365" s="36">
        <f t="shared" ref="Y365" si="339">X365-1</f>
        <v>46409</v>
      </c>
    </row>
    <row r="366" spans="23:25" x14ac:dyDescent="0.25">
      <c r="W366" s="38" t="s">
        <v>26</v>
      </c>
      <c r="X366" s="36">
        <f t="shared" si="338"/>
        <v>46411</v>
      </c>
      <c r="Y366" s="36">
        <f t="shared" ref="Y366" si="340">X366+1</f>
        <v>46412</v>
      </c>
    </row>
    <row r="367" spans="23:25" x14ac:dyDescent="0.25">
      <c r="W367" s="38" t="s">
        <v>26</v>
      </c>
      <c r="X367" s="36">
        <f t="shared" si="338"/>
        <v>46417</v>
      </c>
      <c r="Y367" s="36">
        <f t="shared" ref="Y367" si="341">X367-1</f>
        <v>46416</v>
      </c>
    </row>
    <row r="368" spans="23:25" x14ac:dyDescent="0.25">
      <c r="W368" s="38" t="s">
        <v>26</v>
      </c>
      <c r="X368" s="36">
        <f t="shared" si="338"/>
        <v>46418</v>
      </c>
      <c r="Y368" s="36">
        <f t="shared" ref="Y368" si="342">X368+1</f>
        <v>46419</v>
      </c>
    </row>
    <row r="369" spans="23:25" x14ac:dyDescent="0.25">
      <c r="W369" s="38" t="s">
        <v>26</v>
      </c>
      <c r="X369" s="36">
        <f t="shared" si="338"/>
        <v>46424</v>
      </c>
      <c r="Y369" s="36">
        <f t="shared" ref="Y369" si="343">X369-1</f>
        <v>46423</v>
      </c>
    </row>
    <row r="370" spans="23:25" x14ac:dyDescent="0.25">
      <c r="W370" s="38" t="s">
        <v>26</v>
      </c>
      <c r="X370" s="36">
        <f t="shared" si="338"/>
        <v>46425</v>
      </c>
      <c r="Y370" s="36">
        <f t="shared" ref="Y370" si="344">X370+1</f>
        <v>46426</v>
      </c>
    </row>
    <row r="371" spans="23:25" x14ac:dyDescent="0.25">
      <c r="W371" s="38" t="s">
        <v>26</v>
      </c>
      <c r="X371" s="36">
        <f t="shared" si="338"/>
        <v>46431</v>
      </c>
      <c r="Y371" s="36">
        <f t="shared" ref="Y371" si="345">X371-1</f>
        <v>46430</v>
      </c>
    </row>
    <row r="372" spans="23:25" x14ac:dyDescent="0.25">
      <c r="W372" s="38" t="s">
        <v>26</v>
      </c>
      <c r="X372" s="36">
        <f t="shared" si="338"/>
        <v>46432</v>
      </c>
      <c r="Y372" s="36">
        <f t="shared" ref="Y372" si="346">X372+1</f>
        <v>46433</v>
      </c>
    </row>
    <row r="373" spans="23:25" x14ac:dyDescent="0.25">
      <c r="W373" s="38" t="s">
        <v>26</v>
      </c>
      <c r="X373" s="36">
        <f t="shared" si="338"/>
        <v>46438</v>
      </c>
      <c r="Y373" s="36">
        <f t="shared" ref="Y373" si="347">X373-1</f>
        <v>46437</v>
      </c>
    </row>
    <row r="374" spans="23:25" x14ac:dyDescent="0.25">
      <c r="W374" s="38" t="s">
        <v>26</v>
      </c>
      <c r="X374" s="36">
        <f t="shared" si="338"/>
        <v>46439</v>
      </c>
      <c r="Y374" s="36">
        <f t="shared" ref="Y374" si="348">X374+1</f>
        <v>46440</v>
      </c>
    </row>
    <row r="375" spans="23:25" x14ac:dyDescent="0.25">
      <c r="W375" s="38" t="s">
        <v>26</v>
      </c>
      <c r="X375" s="36">
        <f t="shared" si="338"/>
        <v>46445</v>
      </c>
      <c r="Y375" s="36">
        <f t="shared" ref="Y375" si="349">X375-1</f>
        <v>46444</v>
      </c>
    </row>
    <row r="376" spans="23:25" x14ac:dyDescent="0.25">
      <c r="W376" s="38" t="s">
        <v>26</v>
      </c>
      <c r="X376" s="36">
        <f t="shared" si="338"/>
        <v>46446</v>
      </c>
      <c r="Y376" s="36">
        <f t="shared" ref="Y376" si="350">X376+1</f>
        <v>46447</v>
      </c>
    </row>
    <row r="377" spans="23:25" x14ac:dyDescent="0.25">
      <c r="W377" s="38" t="s">
        <v>26</v>
      </c>
      <c r="X377" s="36">
        <f t="shared" si="338"/>
        <v>46452</v>
      </c>
      <c r="Y377" s="36">
        <f t="shared" ref="Y377" si="351">X377-1</f>
        <v>46451</v>
      </c>
    </row>
    <row r="378" spans="23:25" x14ac:dyDescent="0.25">
      <c r="W378" s="38" t="s">
        <v>26</v>
      </c>
      <c r="X378" s="36">
        <f t="shared" si="338"/>
        <v>46453</v>
      </c>
      <c r="Y378" s="36">
        <f t="shared" ref="Y378" si="352">X378+1</f>
        <v>46454</v>
      </c>
    </row>
    <row r="379" spans="23:25" x14ac:dyDescent="0.25">
      <c r="W379" s="38" t="s">
        <v>26</v>
      </c>
      <c r="X379" s="36">
        <f t="shared" si="338"/>
        <v>46459</v>
      </c>
      <c r="Y379" s="36">
        <f t="shared" ref="Y379" si="353">X379-1</f>
        <v>46458</v>
      </c>
    </row>
    <row r="380" spans="23:25" x14ac:dyDescent="0.25">
      <c r="W380" s="38" t="s">
        <v>26</v>
      </c>
      <c r="X380" s="36">
        <f t="shared" si="338"/>
        <v>46460</v>
      </c>
      <c r="Y380" s="36">
        <f t="shared" ref="Y380" si="354">X380+1</f>
        <v>46461</v>
      </c>
    </row>
    <row r="381" spans="23:25" x14ac:dyDescent="0.25">
      <c r="W381" s="38" t="s">
        <v>26</v>
      </c>
      <c r="X381" s="36">
        <f t="shared" si="338"/>
        <v>46466</v>
      </c>
      <c r="Y381" s="36">
        <f t="shared" ref="Y381" si="355">X381-1</f>
        <v>46465</v>
      </c>
    </row>
    <row r="382" spans="23:25" x14ac:dyDescent="0.25">
      <c r="W382" s="38" t="s">
        <v>26</v>
      </c>
      <c r="X382" s="36">
        <f t="shared" si="338"/>
        <v>46467</v>
      </c>
      <c r="Y382" s="36">
        <f t="shared" ref="Y382" si="356">X382+1</f>
        <v>46468</v>
      </c>
    </row>
    <row r="383" spans="23:25" x14ac:dyDescent="0.25">
      <c r="W383" s="38" t="s">
        <v>26</v>
      </c>
      <c r="X383" s="36">
        <f t="shared" si="338"/>
        <v>46473</v>
      </c>
      <c r="Y383" s="36">
        <f t="shared" ref="Y383" si="357">X383-1</f>
        <v>46472</v>
      </c>
    </row>
    <row r="384" spans="23:25" x14ac:dyDescent="0.25">
      <c r="W384" s="38" t="s">
        <v>26</v>
      </c>
      <c r="X384" s="36">
        <f t="shared" si="338"/>
        <v>46474</v>
      </c>
      <c r="Y384" s="36">
        <f t="shared" ref="Y384" si="358">X384+1</f>
        <v>46475</v>
      </c>
    </row>
    <row r="385" spans="23:25" x14ac:dyDescent="0.25">
      <c r="W385" s="38" t="s">
        <v>26</v>
      </c>
      <c r="X385" s="36">
        <f t="shared" si="338"/>
        <v>46480</v>
      </c>
      <c r="Y385" s="36">
        <f t="shared" ref="Y385" si="359">X385-1</f>
        <v>46479</v>
      </c>
    </row>
    <row r="386" spans="23:25" x14ac:dyDescent="0.25">
      <c r="W386" s="38" t="s">
        <v>26</v>
      </c>
      <c r="X386" s="36">
        <f t="shared" si="338"/>
        <v>46481</v>
      </c>
      <c r="Y386" s="36">
        <f t="shared" ref="Y386" si="360">X386+1</f>
        <v>46482</v>
      </c>
    </row>
    <row r="387" spans="23:25" x14ac:dyDescent="0.25">
      <c r="W387" s="38" t="s">
        <v>26</v>
      </c>
      <c r="X387" s="36">
        <f t="shared" si="338"/>
        <v>46487</v>
      </c>
      <c r="Y387" s="36">
        <f t="shared" ref="Y387" si="361">X387-1</f>
        <v>46486</v>
      </c>
    </row>
    <row r="388" spans="23:25" x14ac:dyDescent="0.25">
      <c r="W388" s="38" t="s">
        <v>26</v>
      </c>
      <c r="X388" s="36">
        <f t="shared" si="338"/>
        <v>46488</v>
      </c>
      <c r="Y388" s="36">
        <f t="shared" ref="Y388" si="362">X388+1</f>
        <v>46489</v>
      </c>
    </row>
    <row r="389" spans="23:25" x14ac:dyDescent="0.25">
      <c r="W389" s="38" t="s">
        <v>26</v>
      </c>
      <c r="X389" s="36">
        <f t="shared" si="338"/>
        <v>46494</v>
      </c>
      <c r="Y389" s="36">
        <f t="shared" ref="Y389" si="363">X389-1</f>
        <v>46493</v>
      </c>
    </row>
    <row r="390" spans="23:25" x14ac:dyDescent="0.25">
      <c r="W390" s="38" t="s">
        <v>26</v>
      </c>
      <c r="X390" s="36">
        <f t="shared" si="338"/>
        <v>46495</v>
      </c>
      <c r="Y390" s="36">
        <f t="shared" ref="Y390" si="364">X390+1</f>
        <v>46496</v>
      </c>
    </row>
    <row r="391" spans="23:25" x14ac:dyDescent="0.25">
      <c r="W391" s="38" t="s">
        <v>26</v>
      </c>
      <c r="X391" s="36">
        <f t="shared" si="338"/>
        <v>46501</v>
      </c>
      <c r="Y391" s="36">
        <f t="shared" ref="Y391" si="365">X391-1</f>
        <v>46500</v>
      </c>
    </row>
    <row r="392" spans="23:25" x14ac:dyDescent="0.25">
      <c r="W392" s="38" t="s">
        <v>26</v>
      </c>
      <c r="X392" s="36">
        <f t="shared" si="338"/>
        <v>46502</v>
      </c>
      <c r="Y392" s="36">
        <f t="shared" ref="Y392" si="366">X392+1</f>
        <v>46503</v>
      </c>
    </row>
    <row r="393" spans="23:25" x14ac:dyDescent="0.25">
      <c r="W393" s="38" t="s">
        <v>26</v>
      </c>
      <c r="X393" s="36">
        <f t="shared" si="338"/>
        <v>46508</v>
      </c>
      <c r="Y393" s="36">
        <f t="shared" ref="Y393" si="367">X393-1</f>
        <v>46507</v>
      </c>
    </row>
    <row r="394" spans="23:25" x14ac:dyDescent="0.25">
      <c r="W394" s="38" t="s">
        <v>26</v>
      </c>
      <c r="X394" s="36">
        <f t="shared" si="338"/>
        <v>46509</v>
      </c>
      <c r="Y394" s="36">
        <f t="shared" ref="Y394" si="368">X394+1</f>
        <v>46510</v>
      </c>
    </row>
    <row r="395" spans="23:25" x14ac:dyDescent="0.25">
      <c r="W395" s="38" t="s">
        <v>26</v>
      </c>
      <c r="X395" s="36">
        <f t="shared" si="338"/>
        <v>46515</v>
      </c>
      <c r="Y395" s="36">
        <f t="shared" ref="Y395" si="369">X395-1</f>
        <v>46514</v>
      </c>
    </row>
    <row r="396" spans="23:25" x14ac:dyDescent="0.25">
      <c r="W396" s="38" t="s">
        <v>26</v>
      </c>
      <c r="X396" s="36">
        <f t="shared" si="338"/>
        <v>46516</v>
      </c>
      <c r="Y396" s="36">
        <f t="shared" ref="Y396" si="370">X396+1</f>
        <v>46517</v>
      </c>
    </row>
    <row r="397" spans="23:25" x14ac:dyDescent="0.25">
      <c r="W397" s="38" t="s">
        <v>26</v>
      </c>
      <c r="X397" s="36">
        <f t="shared" si="338"/>
        <v>46522</v>
      </c>
      <c r="Y397" s="36">
        <f t="shared" ref="Y397" si="371">X397-1</f>
        <v>46521</v>
      </c>
    </row>
    <row r="398" spans="23:25" x14ac:dyDescent="0.25">
      <c r="W398" s="38" t="s">
        <v>26</v>
      </c>
      <c r="X398" s="36">
        <f t="shared" si="338"/>
        <v>46523</v>
      </c>
      <c r="Y398" s="36">
        <f t="shared" ref="Y398" si="372">X398+1</f>
        <v>46524</v>
      </c>
    </row>
    <row r="399" spans="23:25" x14ac:dyDescent="0.25">
      <c r="W399" s="38" t="s">
        <v>26</v>
      </c>
      <c r="X399" s="36">
        <f t="shared" si="338"/>
        <v>46529</v>
      </c>
      <c r="Y399" s="36">
        <f t="shared" ref="Y399" si="373">X399-1</f>
        <v>46528</v>
      </c>
    </row>
    <row r="400" spans="23:25" x14ac:dyDescent="0.25">
      <c r="W400" s="38" t="s">
        <v>26</v>
      </c>
      <c r="X400" s="36">
        <f t="shared" si="338"/>
        <v>46530</v>
      </c>
      <c r="Y400" s="36">
        <f t="shared" ref="Y400" si="374">X400+1</f>
        <v>46531</v>
      </c>
    </row>
    <row r="401" spans="23:25" x14ac:dyDescent="0.25">
      <c r="W401" s="38" t="s">
        <v>26</v>
      </c>
      <c r="X401" s="36">
        <f t="shared" si="338"/>
        <v>46536</v>
      </c>
      <c r="Y401" s="36">
        <f t="shared" ref="Y401" si="375">X401-1</f>
        <v>46535</v>
      </c>
    </row>
    <row r="402" spans="23:25" x14ac:dyDescent="0.25">
      <c r="W402" s="38" t="s">
        <v>26</v>
      </c>
      <c r="X402" s="36">
        <f t="shared" si="338"/>
        <v>46537</v>
      </c>
      <c r="Y402" s="36">
        <f t="shared" ref="Y402" si="376">X402+1</f>
        <v>46538</v>
      </c>
    </row>
    <row r="403" spans="23:25" x14ac:dyDescent="0.25">
      <c r="W403" s="38" t="s">
        <v>26</v>
      </c>
      <c r="X403" s="36">
        <f t="shared" si="338"/>
        <v>46543</v>
      </c>
      <c r="Y403" s="36">
        <f t="shared" ref="Y403" si="377">X403-1</f>
        <v>46542</v>
      </c>
    </row>
    <row r="404" spans="23:25" x14ac:dyDescent="0.25">
      <c r="W404" s="38" t="s">
        <v>26</v>
      </c>
      <c r="X404" s="36">
        <f t="shared" si="338"/>
        <v>46544</v>
      </c>
      <c r="Y404" s="36">
        <f t="shared" ref="Y404" si="378">X404+1</f>
        <v>46545</v>
      </c>
    </row>
    <row r="405" spans="23:25" x14ac:dyDescent="0.25">
      <c r="W405" s="38" t="s">
        <v>26</v>
      </c>
      <c r="X405" s="36">
        <f t="shared" si="338"/>
        <v>46550</v>
      </c>
      <c r="Y405" s="36">
        <f t="shared" ref="Y405" si="379">X405-1</f>
        <v>46549</v>
      </c>
    </row>
    <row r="406" spans="23:25" x14ac:dyDescent="0.25">
      <c r="W406" s="38" t="s">
        <v>26</v>
      </c>
      <c r="X406" s="36">
        <f t="shared" si="338"/>
        <v>46551</v>
      </c>
      <c r="Y406" s="36">
        <f t="shared" ref="Y406" si="380">X406+1</f>
        <v>46552</v>
      </c>
    </row>
    <row r="407" spans="23:25" x14ac:dyDescent="0.25">
      <c r="W407" s="38" t="s">
        <v>26</v>
      </c>
      <c r="X407" s="36">
        <f t="shared" si="338"/>
        <v>46557</v>
      </c>
      <c r="Y407" s="36">
        <f t="shared" ref="Y407" si="381">X407-1</f>
        <v>46556</v>
      </c>
    </row>
    <row r="408" spans="23:25" x14ac:dyDescent="0.25">
      <c r="W408" s="38" t="s">
        <v>26</v>
      </c>
      <c r="X408" s="36">
        <f t="shared" si="338"/>
        <v>46558</v>
      </c>
      <c r="Y408" s="36">
        <f t="shared" ref="Y408" si="382">X408+1</f>
        <v>46559</v>
      </c>
    </row>
    <row r="409" spans="23:25" x14ac:dyDescent="0.25">
      <c r="W409" s="38" t="s">
        <v>26</v>
      </c>
      <c r="X409" s="36">
        <f t="shared" si="338"/>
        <v>46564</v>
      </c>
      <c r="Y409" s="36">
        <f t="shared" ref="Y409" si="383">X409-1</f>
        <v>46563</v>
      </c>
    </row>
    <row r="410" spans="23:25" x14ac:dyDescent="0.25">
      <c r="W410" s="38" t="s">
        <v>26</v>
      </c>
      <c r="X410" s="36">
        <f t="shared" si="338"/>
        <v>46565</v>
      </c>
      <c r="Y410" s="36">
        <f t="shared" ref="Y410" si="384">X410+1</f>
        <v>46566</v>
      </c>
    </row>
    <row r="411" spans="23:25" x14ac:dyDescent="0.25">
      <c r="W411" s="38" t="s">
        <v>26</v>
      </c>
      <c r="X411" s="36">
        <f t="shared" si="338"/>
        <v>46571</v>
      </c>
      <c r="Y411" s="36">
        <f t="shared" ref="Y411" si="385">X411-1</f>
        <v>46570</v>
      </c>
    </row>
    <row r="412" spans="23:25" x14ac:dyDescent="0.25">
      <c r="W412" s="38" t="s">
        <v>26</v>
      </c>
      <c r="X412" s="36">
        <f t="shared" si="338"/>
        <v>46572</v>
      </c>
      <c r="Y412" s="36">
        <f t="shared" ref="Y412" si="386">X412+1</f>
        <v>46573</v>
      </c>
    </row>
    <row r="413" spans="23:25" x14ac:dyDescent="0.25">
      <c r="W413" s="38" t="s">
        <v>26</v>
      </c>
      <c r="X413" s="36">
        <f t="shared" si="338"/>
        <v>46578</v>
      </c>
      <c r="Y413" s="36">
        <f t="shared" ref="Y413" si="387">X413-1</f>
        <v>46577</v>
      </c>
    </row>
    <row r="414" spans="23:25" x14ac:dyDescent="0.25">
      <c r="W414" s="38" t="s">
        <v>26</v>
      </c>
      <c r="X414" s="36">
        <f t="shared" si="338"/>
        <v>46579</v>
      </c>
      <c r="Y414" s="36">
        <f t="shared" ref="Y414" si="388">X414+1</f>
        <v>46580</v>
      </c>
    </row>
    <row r="415" spans="23:25" x14ac:dyDescent="0.25">
      <c r="W415" s="38" t="s">
        <v>26</v>
      </c>
      <c r="X415" s="36">
        <f t="shared" si="338"/>
        <v>46585</v>
      </c>
      <c r="Y415" s="36">
        <f t="shared" ref="Y415" si="389">X415-1</f>
        <v>46584</v>
      </c>
    </row>
    <row r="416" spans="23:25" x14ac:dyDescent="0.25">
      <c r="W416" s="38" t="s">
        <v>26</v>
      </c>
      <c r="X416" s="36">
        <f t="shared" si="338"/>
        <v>46586</v>
      </c>
      <c r="Y416" s="36">
        <f t="shared" ref="Y416" si="390">X416+1</f>
        <v>46587</v>
      </c>
    </row>
    <row r="417" spans="23:25" x14ac:dyDescent="0.25">
      <c r="W417" s="38" t="s">
        <v>26</v>
      </c>
      <c r="X417" s="36">
        <f t="shared" si="338"/>
        <v>46592</v>
      </c>
      <c r="Y417" s="36">
        <f t="shared" ref="Y417" si="391">X417-1</f>
        <v>46591</v>
      </c>
    </row>
    <row r="418" spans="23:25" x14ac:dyDescent="0.25">
      <c r="W418" s="38" t="s">
        <v>26</v>
      </c>
      <c r="X418" s="36">
        <f t="shared" si="338"/>
        <v>46593</v>
      </c>
      <c r="Y418" s="36">
        <f t="shared" ref="Y418" si="392">X418+1</f>
        <v>46594</v>
      </c>
    </row>
    <row r="419" spans="23:25" x14ac:dyDescent="0.25">
      <c r="W419" s="38" t="s">
        <v>26</v>
      </c>
      <c r="X419" s="36">
        <f t="shared" si="338"/>
        <v>46599</v>
      </c>
      <c r="Y419" s="36">
        <f t="shared" ref="Y419" si="393">X419-1</f>
        <v>46598</v>
      </c>
    </row>
    <row r="420" spans="23:25" x14ac:dyDescent="0.25">
      <c r="W420" s="38" t="s">
        <v>26</v>
      </c>
      <c r="X420" s="36">
        <f t="shared" si="338"/>
        <v>46600</v>
      </c>
      <c r="Y420" s="36">
        <f t="shared" ref="Y420" si="394">X420+1</f>
        <v>46601</v>
      </c>
    </row>
    <row r="421" spans="23:25" x14ac:dyDescent="0.25">
      <c r="W421" s="38" t="s">
        <v>26</v>
      </c>
      <c r="X421" s="36">
        <f t="shared" si="338"/>
        <v>46606</v>
      </c>
      <c r="Y421" s="36">
        <f t="shared" ref="Y421" si="395">X421-1</f>
        <v>46605</v>
      </c>
    </row>
    <row r="422" spans="23:25" x14ac:dyDescent="0.25">
      <c r="W422" s="38" t="s">
        <v>26</v>
      </c>
      <c r="X422" s="36">
        <f t="shared" si="338"/>
        <v>46607</v>
      </c>
      <c r="Y422" s="36">
        <f t="shared" ref="Y422" si="396">X422+1</f>
        <v>46608</v>
      </c>
    </row>
    <row r="423" spans="23:25" x14ac:dyDescent="0.25">
      <c r="W423" s="38" t="s">
        <v>26</v>
      </c>
      <c r="X423" s="36">
        <f t="shared" si="338"/>
        <v>46613</v>
      </c>
      <c r="Y423" s="36">
        <f t="shared" ref="Y423" si="397">X423-1</f>
        <v>46612</v>
      </c>
    </row>
    <row r="424" spans="23:25" x14ac:dyDescent="0.25">
      <c r="W424" s="38" t="s">
        <v>26</v>
      </c>
      <c r="X424" s="36">
        <f t="shared" si="338"/>
        <v>46614</v>
      </c>
      <c r="Y424" s="36">
        <f t="shared" ref="Y424" si="398">X424+1</f>
        <v>46615</v>
      </c>
    </row>
    <row r="425" spans="23:25" x14ac:dyDescent="0.25">
      <c r="W425" s="38" t="s">
        <v>26</v>
      </c>
      <c r="X425" s="36">
        <f t="shared" si="338"/>
        <v>46620</v>
      </c>
      <c r="Y425" s="36">
        <f t="shared" ref="Y425" si="399">X425-1</f>
        <v>46619</v>
      </c>
    </row>
    <row r="426" spans="23:25" x14ac:dyDescent="0.25">
      <c r="W426" s="38" t="s">
        <v>26</v>
      </c>
      <c r="X426" s="36">
        <f t="shared" si="338"/>
        <v>46621</v>
      </c>
      <c r="Y426" s="36">
        <f t="shared" ref="Y426" si="400">X426+1</f>
        <v>46622</v>
      </c>
    </row>
    <row r="427" spans="23:25" x14ac:dyDescent="0.25">
      <c r="W427" s="38" t="s">
        <v>26</v>
      </c>
      <c r="X427" s="36">
        <f t="shared" si="338"/>
        <v>46627</v>
      </c>
      <c r="Y427" s="36">
        <f t="shared" ref="Y427" si="401">X427-1</f>
        <v>46626</v>
      </c>
    </row>
    <row r="428" spans="23:25" x14ac:dyDescent="0.25">
      <c r="W428" s="38" t="s">
        <v>26</v>
      </c>
      <c r="X428" s="36">
        <f t="shared" si="338"/>
        <v>46628</v>
      </c>
      <c r="Y428" s="36">
        <f t="shared" ref="Y428" si="402">X428+1</f>
        <v>46629</v>
      </c>
    </row>
    <row r="429" spans="23:25" x14ac:dyDescent="0.25">
      <c r="W429" s="38" t="s">
        <v>26</v>
      </c>
      <c r="X429" s="36">
        <f t="shared" ref="X429:X492" si="403">X427+7</f>
        <v>46634</v>
      </c>
      <c r="Y429" s="36">
        <f t="shared" ref="Y429" si="404">X429-1</f>
        <v>46633</v>
      </c>
    </row>
    <row r="430" spans="23:25" x14ac:dyDescent="0.25">
      <c r="W430" s="38" t="s">
        <v>26</v>
      </c>
      <c r="X430" s="36">
        <f t="shared" si="403"/>
        <v>46635</v>
      </c>
      <c r="Y430" s="36">
        <f t="shared" ref="Y430" si="405">X430+1</f>
        <v>46636</v>
      </c>
    </row>
    <row r="431" spans="23:25" x14ac:dyDescent="0.25">
      <c r="W431" s="38" t="s">
        <v>26</v>
      </c>
      <c r="X431" s="36">
        <f t="shared" si="403"/>
        <v>46641</v>
      </c>
      <c r="Y431" s="36">
        <f t="shared" ref="Y431" si="406">X431-1</f>
        <v>46640</v>
      </c>
    </row>
    <row r="432" spans="23:25" x14ac:dyDescent="0.25">
      <c r="W432" s="38" t="s">
        <v>26</v>
      </c>
      <c r="X432" s="36">
        <f t="shared" si="403"/>
        <v>46642</v>
      </c>
      <c r="Y432" s="36">
        <f t="shared" ref="Y432" si="407">X432+1</f>
        <v>46643</v>
      </c>
    </row>
    <row r="433" spans="23:25" x14ac:dyDescent="0.25">
      <c r="W433" s="38" t="s">
        <v>26</v>
      </c>
      <c r="X433" s="36">
        <f t="shared" si="403"/>
        <v>46648</v>
      </c>
      <c r="Y433" s="36">
        <f t="shared" ref="Y433" si="408">X433-1</f>
        <v>46647</v>
      </c>
    </row>
    <row r="434" spans="23:25" x14ac:dyDescent="0.25">
      <c r="W434" s="38" t="s">
        <v>26</v>
      </c>
      <c r="X434" s="36">
        <f t="shared" si="403"/>
        <v>46649</v>
      </c>
      <c r="Y434" s="36">
        <f t="shared" ref="Y434" si="409">X434+1</f>
        <v>46650</v>
      </c>
    </row>
    <row r="435" spans="23:25" x14ac:dyDescent="0.25">
      <c r="W435" s="38" t="s">
        <v>26</v>
      </c>
      <c r="X435" s="36">
        <f t="shared" si="403"/>
        <v>46655</v>
      </c>
      <c r="Y435" s="36">
        <f t="shared" ref="Y435" si="410">X435-1</f>
        <v>46654</v>
      </c>
    </row>
    <row r="436" spans="23:25" x14ac:dyDescent="0.25">
      <c r="W436" s="38" t="s">
        <v>26</v>
      </c>
      <c r="X436" s="36">
        <f t="shared" si="403"/>
        <v>46656</v>
      </c>
      <c r="Y436" s="36">
        <f t="shared" ref="Y436" si="411">X436+1</f>
        <v>46657</v>
      </c>
    </row>
    <row r="437" spans="23:25" x14ac:dyDescent="0.25">
      <c r="W437" s="38" t="s">
        <v>26</v>
      </c>
      <c r="X437" s="36">
        <f t="shared" si="403"/>
        <v>46662</v>
      </c>
      <c r="Y437" s="36">
        <f t="shared" ref="Y437" si="412">X437-1</f>
        <v>46661</v>
      </c>
    </row>
    <row r="438" spans="23:25" x14ac:dyDescent="0.25">
      <c r="W438" s="38" t="s">
        <v>26</v>
      </c>
      <c r="X438" s="36">
        <f t="shared" si="403"/>
        <v>46663</v>
      </c>
      <c r="Y438" s="36">
        <f t="shared" ref="Y438" si="413">X438+1</f>
        <v>46664</v>
      </c>
    </row>
    <row r="439" spans="23:25" x14ac:dyDescent="0.25">
      <c r="W439" s="38" t="s">
        <v>26</v>
      </c>
      <c r="X439" s="36">
        <f t="shared" si="403"/>
        <v>46669</v>
      </c>
      <c r="Y439" s="36">
        <f t="shared" ref="Y439" si="414">X439-1</f>
        <v>46668</v>
      </c>
    </row>
    <row r="440" spans="23:25" x14ac:dyDescent="0.25">
      <c r="W440" s="38" t="s">
        <v>26</v>
      </c>
      <c r="X440" s="36">
        <f t="shared" si="403"/>
        <v>46670</v>
      </c>
      <c r="Y440" s="36">
        <f t="shared" ref="Y440" si="415">X440+1</f>
        <v>46671</v>
      </c>
    </row>
    <row r="441" spans="23:25" x14ac:dyDescent="0.25">
      <c r="W441" s="38" t="s">
        <v>26</v>
      </c>
      <c r="X441" s="36">
        <f t="shared" si="403"/>
        <v>46676</v>
      </c>
      <c r="Y441" s="36">
        <f t="shared" ref="Y441" si="416">X441-1</f>
        <v>46675</v>
      </c>
    </row>
    <row r="442" spans="23:25" x14ac:dyDescent="0.25">
      <c r="W442" s="38" t="s">
        <v>26</v>
      </c>
      <c r="X442" s="36">
        <f t="shared" si="403"/>
        <v>46677</v>
      </c>
      <c r="Y442" s="36">
        <f t="shared" ref="Y442" si="417">X442+1</f>
        <v>46678</v>
      </c>
    </row>
    <row r="443" spans="23:25" x14ac:dyDescent="0.25">
      <c r="W443" s="38" t="s">
        <v>26</v>
      </c>
      <c r="X443" s="36">
        <f t="shared" si="403"/>
        <v>46683</v>
      </c>
      <c r="Y443" s="36">
        <f t="shared" ref="Y443" si="418">X443-1</f>
        <v>46682</v>
      </c>
    </row>
    <row r="444" spans="23:25" x14ac:dyDescent="0.25">
      <c r="W444" s="38" t="s">
        <v>26</v>
      </c>
      <c r="X444" s="36">
        <f t="shared" si="403"/>
        <v>46684</v>
      </c>
      <c r="Y444" s="36">
        <f t="shared" ref="Y444" si="419">X444+1</f>
        <v>46685</v>
      </c>
    </row>
    <row r="445" spans="23:25" x14ac:dyDescent="0.25">
      <c r="W445" s="38" t="s">
        <v>26</v>
      </c>
      <c r="X445" s="36">
        <f t="shared" si="403"/>
        <v>46690</v>
      </c>
      <c r="Y445" s="36">
        <f t="shared" ref="Y445" si="420">X445-1</f>
        <v>46689</v>
      </c>
    </row>
    <row r="446" spans="23:25" x14ac:dyDescent="0.25">
      <c r="W446" s="38" t="s">
        <v>26</v>
      </c>
      <c r="X446" s="36">
        <f t="shared" si="403"/>
        <v>46691</v>
      </c>
      <c r="Y446" s="36">
        <f t="shared" ref="Y446" si="421">X446+1</f>
        <v>46692</v>
      </c>
    </row>
    <row r="447" spans="23:25" x14ac:dyDescent="0.25">
      <c r="W447" s="38" t="s">
        <v>26</v>
      </c>
      <c r="X447" s="36">
        <f t="shared" si="403"/>
        <v>46697</v>
      </c>
      <c r="Y447" s="36">
        <f t="shared" ref="Y447" si="422">X447-1</f>
        <v>46696</v>
      </c>
    </row>
    <row r="448" spans="23:25" x14ac:dyDescent="0.25">
      <c r="W448" s="38" t="s">
        <v>26</v>
      </c>
      <c r="X448" s="36">
        <f t="shared" si="403"/>
        <v>46698</v>
      </c>
      <c r="Y448" s="36">
        <f t="shared" ref="Y448" si="423">X448+1</f>
        <v>46699</v>
      </c>
    </row>
    <row r="449" spans="23:25" x14ac:dyDescent="0.25">
      <c r="W449" s="38" t="s">
        <v>26</v>
      </c>
      <c r="X449" s="36">
        <f t="shared" si="403"/>
        <v>46704</v>
      </c>
      <c r="Y449" s="36">
        <f t="shared" ref="Y449" si="424">X449-1</f>
        <v>46703</v>
      </c>
    </row>
    <row r="450" spans="23:25" x14ac:dyDescent="0.25">
      <c r="W450" s="38" t="s">
        <v>26</v>
      </c>
      <c r="X450" s="36">
        <f t="shared" si="403"/>
        <v>46705</v>
      </c>
      <c r="Y450" s="36">
        <f t="shared" ref="Y450" si="425">X450+1</f>
        <v>46706</v>
      </c>
    </row>
    <row r="451" spans="23:25" x14ac:dyDescent="0.25">
      <c r="W451" s="38" t="s">
        <v>26</v>
      </c>
      <c r="X451" s="36">
        <f t="shared" si="403"/>
        <v>46711</v>
      </c>
      <c r="Y451" s="36">
        <f t="shared" ref="Y451" si="426">X451-1</f>
        <v>46710</v>
      </c>
    </row>
    <row r="452" spans="23:25" x14ac:dyDescent="0.25">
      <c r="W452" s="38" t="s">
        <v>26</v>
      </c>
      <c r="X452" s="36">
        <f t="shared" si="403"/>
        <v>46712</v>
      </c>
      <c r="Y452" s="36">
        <f t="shared" ref="Y452" si="427">X452+1</f>
        <v>46713</v>
      </c>
    </row>
    <row r="453" spans="23:25" x14ac:dyDescent="0.25">
      <c r="W453" s="38" t="s">
        <v>26</v>
      </c>
      <c r="X453" s="36">
        <f t="shared" si="403"/>
        <v>46718</v>
      </c>
      <c r="Y453" s="36">
        <f t="shared" ref="Y453" si="428">X453-1</f>
        <v>46717</v>
      </c>
    </row>
    <row r="454" spans="23:25" x14ac:dyDescent="0.25">
      <c r="W454" s="38" t="s">
        <v>26</v>
      </c>
      <c r="X454" s="36">
        <f t="shared" si="403"/>
        <v>46719</v>
      </c>
      <c r="Y454" s="36">
        <f t="shared" ref="Y454" si="429">X454+1</f>
        <v>46720</v>
      </c>
    </row>
    <row r="455" spans="23:25" x14ac:dyDescent="0.25">
      <c r="W455" s="38" t="s">
        <v>26</v>
      </c>
      <c r="X455" s="36">
        <f t="shared" si="403"/>
        <v>46725</v>
      </c>
      <c r="Y455" s="36">
        <f t="shared" ref="Y455" si="430">X455-1</f>
        <v>46724</v>
      </c>
    </row>
    <row r="456" spans="23:25" x14ac:dyDescent="0.25">
      <c r="W456" s="38" t="s">
        <v>26</v>
      </c>
      <c r="X456" s="36">
        <f t="shared" si="403"/>
        <v>46726</v>
      </c>
      <c r="Y456" s="36">
        <f t="shared" ref="Y456" si="431">X456+1</f>
        <v>46727</v>
      </c>
    </row>
    <row r="457" spans="23:25" x14ac:dyDescent="0.25">
      <c r="W457" s="38" t="s">
        <v>26</v>
      </c>
      <c r="X457" s="36">
        <f t="shared" si="403"/>
        <v>46732</v>
      </c>
      <c r="Y457" s="36">
        <f t="shared" ref="Y457" si="432">X457-1</f>
        <v>46731</v>
      </c>
    </row>
    <row r="458" spans="23:25" x14ac:dyDescent="0.25">
      <c r="W458" s="38" t="s">
        <v>26</v>
      </c>
      <c r="X458" s="36">
        <f t="shared" si="403"/>
        <v>46733</v>
      </c>
      <c r="Y458" s="36">
        <f t="shared" ref="Y458" si="433">X458+1</f>
        <v>46734</v>
      </c>
    </row>
    <row r="459" spans="23:25" x14ac:dyDescent="0.25">
      <c r="W459" s="38" t="s">
        <v>26</v>
      </c>
      <c r="X459" s="36">
        <f t="shared" si="403"/>
        <v>46739</v>
      </c>
      <c r="Y459" s="36">
        <f t="shared" ref="Y459" si="434">X459-1</f>
        <v>46738</v>
      </c>
    </row>
    <row r="460" spans="23:25" x14ac:dyDescent="0.25">
      <c r="W460" s="38" t="s">
        <v>26</v>
      </c>
      <c r="X460" s="36">
        <f t="shared" si="403"/>
        <v>46740</v>
      </c>
      <c r="Y460" s="36">
        <f t="shared" ref="Y460" si="435">X460+1</f>
        <v>46741</v>
      </c>
    </row>
    <row r="461" spans="23:25" x14ac:dyDescent="0.25">
      <c r="W461" s="38" t="s">
        <v>26</v>
      </c>
      <c r="X461" s="36">
        <f t="shared" si="403"/>
        <v>46746</v>
      </c>
      <c r="Y461" s="36">
        <f t="shared" ref="Y461" si="436">X461-1</f>
        <v>46745</v>
      </c>
    </row>
    <row r="462" spans="23:25" x14ac:dyDescent="0.25">
      <c r="W462" s="38" t="s">
        <v>26</v>
      </c>
      <c r="X462" s="36">
        <f t="shared" si="403"/>
        <v>46747</v>
      </c>
      <c r="Y462" s="36">
        <f t="shared" ref="Y462" si="437">X462+1</f>
        <v>46748</v>
      </c>
    </row>
    <row r="463" spans="23:25" x14ac:dyDescent="0.25">
      <c r="W463" s="38" t="s">
        <v>26</v>
      </c>
      <c r="X463" s="36">
        <f t="shared" si="403"/>
        <v>46753</v>
      </c>
      <c r="Y463" s="36">
        <f t="shared" ref="Y463" si="438">X463-1</f>
        <v>46752</v>
      </c>
    </row>
    <row r="464" spans="23:25" x14ac:dyDescent="0.25">
      <c r="W464" s="38" t="s">
        <v>26</v>
      </c>
      <c r="X464" s="36">
        <f t="shared" si="403"/>
        <v>46754</v>
      </c>
      <c r="Y464" s="36">
        <f t="shared" ref="Y464" si="439">X464+1</f>
        <v>46755</v>
      </c>
    </row>
    <row r="465" spans="23:25" x14ac:dyDescent="0.25">
      <c r="W465" s="38" t="s">
        <v>26</v>
      </c>
      <c r="X465" s="36">
        <f t="shared" si="403"/>
        <v>46760</v>
      </c>
      <c r="Y465" s="36">
        <f t="shared" ref="Y465" si="440">X465-1</f>
        <v>46759</v>
      </c>
    </row>
    <row r="466" spans="23:25" x14ac:dyDescent="0.25">
      <c r="W466" s="38" t="s">
        <v>26</v>
      </c>
      <c r="X466" s="36">
        <f t="shared" si="403"/>
        <v>46761</v>
      </c>
      <c r="Y466" s="36">
        <f t="shared" ref="Y466" si="441">X466+1</f>
        <v>46762</v>
      </c>
    </row>
    <row r="467" spans="23:25" x14ac:dyDescent="0.25">
      <c r="W467" s="38" t="s">
        <v>26</v>
      </c>
      <c r="X467" s="36">
        <f t="shared" si="403"/>
        <v>46767</v>
      </c>
      <c r="Y467" s="36">
        <f t="shared" ref="Y467" si="442">X467-1</f>
        <v>46766</v>
      </c>
    </row>
    <row r="468" spans="23:25" x14ac:dyDescent="0.25">
      <c r="W468" s="38" t="s">
        <v>26</v>
      </c>
      <c r="X468" s="36">
        <f t="shared" si="403"/>
        <v>46768</v>
      </c>
      <c r="Y468" s="36">
        <f t="shared" ref="Y468" si="443">X468+1</f>
        <v>46769</v>
      </c>
    </row>
    <row r="469" spans="23:25" x14ac:dyDescent="0.25">
      <c r="W469" s="38" t="s">
        <v>26</v>
      </c>
      <c r="X469" s="36">
        <f t="shared" si="403"/>
        <v>46774</v>
      </c>
      <c r="Y469" s="36">
        <f t="shared" ref="Y469" si="444">X469-1</f>
        <v>46773</v>
      </c>
    </row>
    <row r="470" spans="23:25" x14ac:dyDescent="0.25">
      <c r="W470" s="38" t="s">
        <v>26</v>
      </c>
      <c r="X470" s="36">
        <f t="shared" si="403"/>
        <v>46775</v>
      </c>
      <c r="Y470" s="36">
        <f t="shared" ref="Y470" si="445">X470+1</f>
        <v>46776</v>
      </c>
    </row>
    <row r="471" spans="23:25" x14ac:dyDescent="0.25">
      <c r="W471" s="38" t="s">
        <v>26</v>
      </c>
      <c r="X471" s="36">
        <f t="shared" si="403"/>
        <v>46781</v>
      </c>
      <c r="Y471" s="36">
        <f t="shared" ref="Y471" si="446">X471-1</f>
        <v>46780</v>
      </c>
    </row>
    <row r="472" spans="23:25" x14ac:dyDescent="0.25">
      <c r="W472" s="38" t="s">
        <v>26</v>
      </c>
      <c r="X472" s="36">
        <f t="shared" si="403"/>
        <v>46782</v>
      </c>
      <c r="Y472" s="36">
        <f t="shared" ref="Y472" si="447">X472+1</f>
        <v>46783</v>
      </c>
    </row>
    <row r="473" spans="23:25" x14ac:dyDescent="0.25">
      <c r="W473" s="38" t="s">
        <v>26</v>
      </c>
      <c r="X473" s="36">
        <f t="shared" si="403"/>
        <v>46788</v>
      </c>
      <c r="Y473" s="36">
        <f t="shared" ref="Y473" si="448">X473-1</f>
        <v>46787</v>
      </c>
    </row>
    <row r="474" spans="23:25" x14ac:dyDescent="0.25">
      <c r="W474" s="38" t="s">
        <v>26</v>
      </c>
      <c r="X474" s="36">
        <f t="shared" si="403"/>
        <v>46789</v>
      </c>
      <c r="Y474" s="36">
        <f t="shared" ref="Y474" si="449">X474+1</f>
        <v>46790</v>
      </c>
    </row>
    <row r="475" spans="23:25" x14ac:dyDescent="0.25">
      <c r="W475" s="38" t="s">
        <v>26</v>
      </c>
      <c r="X475" s="36">
        <f t="shared" si="403"/>
        <v>46795</v>
      </c>
      <c r="Y475" s="36">
        <f t="shared" ref="Y475" si="450">X475-1</f>
        <v>46794</v>
      </c>
    </row>
    <row r="476" spans="23:25" x14ac:dyDescent="0.25">
      <c r="W476" s="38" t="s">
        <v>26</v>
      </c>
      <c r="X476" s="36">
        <f t="shared" si="403"/>
        <v>46796</v>
      </c>
      <c r="Y476" s="36">
        <f t="shared" ref="Y476" si="451">X476+1</f>
        <v>46797</v>
      </c>
    </row>
    <row r="477" spans="23:25" x14ac:dyDescent="0.25">
      <c r="W477" s="38" t="s">
        <v>26</v>
      </c>
      <c r="X477" s="36">
        <f t="shared" si="403"/>
        <v>46802</v>
      </c>
      <c r="Y477" s="36">
        <f t="shared" ref="Y477" si="452">X477-1</f>
        <v>46801</v>
      </c>
    </row>
    <row r="478" spans="23:25" x14ac:dyDescent="0.25">
      <c r="W478" s="38" t="s">
        <v>26</v>
      </c>
      <c r="X478" s="36">
        <f t="shared" si="403"/>
        <v>46803</v>
      </c>
      <c r="Y478" s="36">
        <f t="shared" ref="Y478" si="453">X478+1</f>
        <v>46804</v>
      </c>
    </row>
    <row r="479" spans="23:25" x14ac:dyDescent="0.25">
      <c r="W479" s="38" t="s">
        <v>26</v>
      </c>
      <c r="X479" s="36">
        <f t="shared" si="403"/>
        <v>46809</v>
      </c>
      <c r="Y479" s="36">
        <f t="shared" ref="Y479" si="454">X479-1</f>
        <v>46808</v>
      </c>
    </row>
    <row r="480" spans="23:25" x14ac:dyDescent="0.25">
      <c r="W480" s="38" t="s">
        <v>26</v>
      </c>
      <c r="X480" s="36">
        <f t="shared" si="403"/>
        <v>46810</v>
      </c>
      <c r="Y480" s="36">
        <f t="shared" ref="Y480" si="455">X480+1</f>
        <v>46811</v>
      </c>
    </row>
    <row r="481" spans="23:25" x14ac:dyDescent="0.25">
      <c r="W481" s="38" t="s">
        <v>26</v>
      </c>
      <c r="X481" s="36">
        <f t="shared" si="403"/>
        <v>46816</v>
      </c>
      <c r="Y481" s="36">
        <f t="shared" ref="Y481" si="456">X481-1</f>
        <v>46815</v>
      </c>
    </row>
    <row r="482" spans="23:25" x14ac:dyDescent="0.25">
      <c r="W482" s="38" t="s">
        <v>26</v>
      </c>
      <c r="X482" s="36">
        <f t="shared" si="403"/>
        <v>46817</v>
      </c>
      <c r="Y482" s="36">
        <f t="shared" ref="Y482" si="457">X482+1</f>
        <v>46818</v>
      </c>
    </row>
    <row r="483" spans="23:25" x14ac:dyDescent="0.25">
      <c r="W483" s="38" t="s">
        <v>26</v>
      </c>
      <c r="X483" s="36">
        <f t="shared" si="403"/>
        <v>46823</v>
      </c>
      <c r="Y483" s="36">
        <f t="shared" ref="Y483" si="458">X483-1</f>
        <v>46822</v>
      </c>
    </row>
    <row r="484" spans="23:25" x14ac:dyDescent="0.25">
      <c r="W484" s="38" t="s">
        <v>26</v>
      </c>
      <c r="X484" s="36">
        <f t="shared" si="403"/>
        <v>46824</v>
      </c>
      <c r="Y484" s="36">
        <f t="shared" ref="Y484" si="459">X484+1</f>
        <v>46825</v>
      </c>
    </row>
    <row r="485" spans="23:25" x14ac:dyDescent="0.25">
      <c r="W485" s="38" t="s">
        <v>26</v>
      </c>
      <c r="X485" s="36">
        <f t="shared" si="403"/>
        <v>46830</v>
      </c>
      <c r="Y485" s="36">
        <f t="shared" ref="Y485" si="460">X485-1</f>
        <v>46829</v>
      </c>
    </row>
    <row r="486" spans="23:25" x14ac:dyDescent="0.25">
      <c r="W486" s="38" t="s">
        <v>26</v>
      </c>
      <c r="X486" s="36">
        <f t="shared" si="403"/>
        <v>46831</v>
      </c>
      <c r="Y486" s="36">
        <f t="shared" ref="Y486" si="461">X486+1</f>
        <v>46832</v>
      </c>
    </row>
    <row r="487" spans="23:25" x14ac:dyDescent="0.25">
      <c r="W487" s="38" t="s">
        <v>26</v>
      </c>
      <c r="X487" s="36">
        <f t="shared" si="403"/>
        <v>46837</v>
      </c>
      <c r="Y487" s="36">
        <f t="shared" ref="Y487" si="462">X487-1</f>
        <v>46836</v>
      </c>
    </row>
    <row r="488" spans="23:25" x14ac:dyDescent="0.25">
      <c r="W488" s="38" t="s">
        <v>26</v>
      </c>
      <c r="X488" s="36">
        <f t="shared" si="403"/>
        <v>46838</v>
      </c>
      <c r="Y488" s="36">
        <f t="shared" ref="Y488" si="463">X488+1</f>
        <v>46839</v>
      </c>
    </row>
    <row r="489" spans="23:25" x14ac:dyDescent="0.25">
      <c r="W489" s="38" t="s">
        <v>26</v>
      </c>
      <c r="X489" s="36">
        <f t="shared" si="403"/>
        <v>46844</v>
      </c>
      <c r="Y489" s="36">
        <f t="shared" ref="Y489" si="464">X489-1</f>
        <v>46843</v>
      </c>
    </row>
    <row r="490" spans="23:25" x14ac:dyDescent="0.25">
      <c r="W490" s="38" t="s">
        <v>26</v>
      </c>
      <c r="X490" s="36">
        <f t="shared" si="403"/>
        <v>46845</v>
      </c>
      <c r="Y490" s="36">
        <f t="shared" ref="Y490" si="465">X490+1</f>
        <v>46846</v>
      </c>
    </row>
    <row r="491" spans="23:25" x14ac:dyDescent="0.25">
      <c r="W491" s="38" t="s">
        <v>26</v>
      </c>
      <c r="X491" s="36">
        <f t="shared" si="403"/>
        <v>46851</v>
      </c>
      <c r="Y491" s="36">
        <f t="shared" ref="Y491" si="466">X491-1</f>
        <v>46850</v>
      </c>
    </row>
    <row r="492" spans="23:25" x14ac:dyDescent="0.25">
      <c r="W492" s="38" t="s">
        <v>26</v>
      </c>
      <c r="X492" s="36">
        <f t="shared" si="403"/>
        <v>46852</v>
      </c>
      <c r="Y492" s="36">
        <f t="shared" ref="Y492" si="467">X492+1</f>
        <v>46853</v>
      </c>
    </row>
    <row r="493" spans="23:25" x14ac:dyDescent="0.25">
      <c r="W493" s="38" t="s">
        <v>26</v>
      </c>
      <c r="X493" s="36">
        <f t="shared" ref="X493:X556" si="468">X491+7</f>
        <v>46858</v>
      </c>
      <c r="Y493" s="36">
        <f t="shared" ref="Y493" si="469">X493-1</f>
        <v>46857</v>
      </c>
    </row>
    <row r="494" spans="23:25" x14ac:dyDescent="0.25">
      <c r="W494" s="38" t="s">
        <v>26</v>
      </c>
      <c r="X494" s="36">
        <f t="shared" si="468"/>
        <v>46859</v>
      </c>
      <c r="Y494" s="36">
        <f t="shared" ref="Y494" si="470">X494+1</f>
        <v>46860</v>
      </c>
    </row>
    <row r="495" spans="23:25" x14ac:dyDescent="0.25">
      <c r="W495" s="38" t="s">
        <v>26</v>
      </c>
      <c r="X495" s="36">
        <f t="shared" si="468"/>
        <v>46865</v>
      </c>
      <c r="Y495" s="36">
        <f t="shared" ref="Y495" si="471">X495-1</f>
        <v>46864</v>
      </c>
    </row>
    <row r="496" spans="23:25" x14ac:dyDescent="0.25">
      <c r="W496" s="38" t="s">
        <v>26</v>
      </c>
      <c r="X496" s="36">
        <f t="shared" si="468"/>
        <v>46866</v>
      </c>
      <c r="Y496" s="36">
        <f t="shared" ref="Y496" si="472">X496+1</f>
        <v>46867</v>
      </c>
    </row>
    <row r="497" spans="23:25" x14ac:dyDescent="0.25">
      <c r="W497" s="38" t="s">
        <v>26</v>
      </c>
      <c r="X497" s="36">
        <f t="shared" si="468"/>
        <v>46872</v>
      </c>
      <c r="Y497" s="36">
        <f t="shared" ref="Y497" si="473">X497-1</f>
        <v>46871</v>
      </c>
    </row>
    <row r="498" spans="23:25" x14ac:dyDescent="0.25">
      <c r="W498" s="38" t="s">
        <v>26</v>
      </c>
      <c r="X498" s="36">
        <f t="shared" si="468"/>
        <v>46873</v>
      </c>
      <c r="Y498" s="36">
        <f t="shared" ref="Y498" si="474">X498+1</f>
        <v>46874</v>
      </c>
    </row>
    <row r="499" spans="23:25" x14ac:dyDescent="0.25">
      <c r="W499" s="38" t="s">
        <v>26</v>
      </c>
      <c r="X499" s="36">
        <f t="shared" si="468"/>
        <v>46879</v>
      </c>
      <c r="Y499" s="36">
        <f t="shared" ref="Y499" si="475">X499-1</f>
        <v>46878</v>
      </c>
    </row>
    <row r="500" spans="23:25" x14ac:dyDescent="0.25">
      <c r="W500" s="38" t="s">
        <v>26</v>
      </c>
      <c r="X500" s="36">
        <f t="shared" si="468"/>
        <v>46880</v>
      </c>
      <c r="Y500" s="36">
        <f t="shared" ref="Y500" si="476">X500+1</f>
        <v>46881</v>
      </c>
    </row>
    <row r="501" spans="23:25" x14ac:dyDescent="0.25">
      <c r="W501" s="38" t="s">
        <v>26</v>
      </c>
      <c r="X501" s="36">
        <f t="shared" si="468"/>
        <v>46886</v>
      </c>
      <c r="Y501" s="36">
        <f t="shared" ref="Y501" si="477">X501-1</f>
        <v>46885</v>
      </c>
    </row>
    <row r="502" spans="23:25" x14ac:dyDescent="0.25">
      <c r="W502" s="38" t="s">
        <v>26</v>
      </c>
      <c r="X502" s="36">
        <f t="shared" si="468"/>
        <v>46887</v>
      </c>
      <c r="Y502" s="36">
        <f t="shared" ref="Y502" si="478">X502+1</f>
        <v>46888</v>
      </c>
    </row>
    <row r="503" spans="23:25" x14ac:dyDescent="0.25">
      <c r="W503" s="38" t="s">
        <v>26</v>
      </c>
      <c r="X503" s="36">
        <f t="shared" si="468"/>
        <v>46893</v>
      </c>
      <c r="Y503" s="36">
        <f t="shared" ref="Y503" si="479">X503-1</f>
        <v>46892</v>
      </c>
    </row>
    <row r="504" spans="23:25" x14ac:dyDescent="0.25">
      <c r="W504" s="38" t="s">
        <v>26</v>
      </c>
      <c r="X504" s="36">
        <f t="shared" si="468"/>
        <v>46894</v>
      </c>
      <c r="Y504" s="36">
        <f t="shared" ref="Y504" si="480">X504+1</f>
        <v>46895</v>
      </c>
    </row>
    <row r="505" spans="23:25" x14ac:dyDescent="0.25">
      <c r="W505" s="38" t="s">
        <v>26</v>
      </c>
      <c r="X505" s="36">
        <f t="shared" si="468"/>
        <v>46900</v>
      </c>
      <c r="Y505" s="36">
        <f t="shared" ref="Y505" si="481">X505-1</f>
        <v>46899</v>
      </c>
    </row>
    <row r="506" spans="23:25" x14ac:dyDescent="0.25">
      <c r="W506" s="38" t="s">
        <v>26</v>
      </c>
      <c r="X506" s="36">
        <f t="shared" si="468"/>
        <v>46901</v>
      </c>
      <c r="Y506" s="36">
        <f t="shared" ref="Y506" si="482">X506+1</f>
        <v>46902</v>
      </c>
    </row>
    <row r="507" spans="23:25" x14ac:dyDescent="0.25">
      <c r="W507" s="38" t="s">
        <v>26</v>
      </c>
      <c r="X507" s="36">
        <f t="shared" si="468"/>
        <v>46907</v>
      </c>
      <c r="Y507" s="36">
        <f t="shared" ref="Y507" si="483">X507-1</f>
        <v>46906</v>
      </c>
    </row>
    <row r="508" spans="23:25" x14ac:dyDescent="0.25">
      <c r="W508" s="38" t="s">
        <v>26</v>
      </c>
      <c r="X508" s="36">
        <f t="shared" si="468"/>
        <v>46908</v>
      </c>
      <c r="Y508" s="36">
        <f t="shared" ref="Y508" si="484">X508+1</f>
        <v>46909</v>
      </c>
    </row>
    <row r="509" spans="23:25" x14ac:dyDescent="0.25">
      <c r="W509" s="38" t="s">
        <v>26</v>
      </c>
      <c r="X509" s="36">
        <f t="shared" si="468"/>
        <v>46914</v>
      </c>
      <c r="Y509" s="36">
        <f t="shared" ref="Y509" si="485">X509-1</f>
        <v>46913</v>
      </c>
    </row>
    <row r="510" spans="23:25" x14ac:dyDescent="0.25">
      <c r="W510" s="38" t="s">
        <v>26</v>
      </c>
      <c r="X510" s="36">
        <f t="shared" si="468"/>
        <v>46915</v>
      </c>
      <c r="Y510" s="36">
        <f t="shared" ref="Y510" si="486">X510+1</f>
        <v>46916</v>
      </c>
    </row>
    <row r="511" spans="23:25" x14ac:dyDescent="0.25">
      <c r="W511" s="38" t="s">
        <v>26</v>
      </c>
      <c r="X511" s="36">
        <f t="shared" si="468"/>
        <v>46921</v>
      </c>
      <c r="Y511" s="36">
        <f t="shared" ref="Y511" si="487">X511-1</f>
        <v>46920</v>
      </c>
    </row>
    <row r="512" spans="23:25" x14ac:dyDescent="0.25">
      <c r="W512" s="38" t="s">
        <v>26</v>
      </c>
      <c r="X512" s="36">
        <f t="shared" si="468"/>
        <v>46922</v>
      </c>
      <c r="Y512" s="36">
        <f t="shared" ref="Y512" si="488">X512+1</f>
        <v>46923</v>
      </c>
    </row>
    <row r="513" spans="23:25" x14ac:dyDescent="0.25">
      <c r="W513" s="38" t="s">
        <v>26</v>
      </c>
      <c r="X513" s="36">
        <f t="shared" si="468"/>
        <v>46928</v>
      </c>
      <c r="Y513" s="36">
        <f t="shared" ref="Y513" si="489">X513-1</f>
        <v>46927</v>
      </c>
    </row>
    <row r="514" spans="23:25" x14ac:dyDescent="0.25">
      <c r="W514" s="38" t="s">
        <v>26</v>
      </c>
      <c r="X514" s="36">
        <f t="shared" si="468"/>
        <v>46929</v>
      </c>
      <c r="Y514" s="36">
        <f t="shared" ref="Y514" si="490">X514+1</f>
        <v>46930</v>
      </c>
    </row>
    <row r="515" spans="23:25" x14ac:dyDescent="0.25">
      <c r="W515" s="38" t="s">
        <v>26</v>
      </c>
      <c r="X515" s="36">
        <f t="shared" si="468"/>
        <v>46935</v>
      </c>
      <c r="Y515" s="36">
        <f t="shared" ref="Y515" si="491">X515-1</f>
        <v>46934</v>
      </c>
    </row>
    <row r="516" spans="23:25" x14ac:dyDescent="0.25">
      <c r="W516" s="38" t="s">
        <v>26</v>
      </c>
      <c r="X516" s="36">
        <f t="shared" si="468"/>
        <v>46936</v>
      </c>
      <c r="Y516" s="36">
        <f t="shared" ref="Y516" si="492">X516+1</f>
        <v>46937</v>
      </c>
    </row>
    <row r="517" spans="23:25" x14ac:dyDescent="0.25">
      <c r="W517" s="38" t="s">
        <v>26</v>
      </c>
      <c r="X517" s="36">
        <f t="shared" si="468"/>
        <v>46942</v>
      </c>
      <c r="Y517" s="36">
        <f t="shared" ref="Y517" si="493">X517-1</f>
        <v>46941</v>
      </c>
    </row>
    <row r="518" spans="23:25" x14ac:dyDescent="0.25">
      <c r="W518" s="38" t="s">
        <v>26</v>
      </c>
      <c r="X518" s="36">
        <f t="shared" si="468"/>
        <v>46943</v>
      </c>
      <c r="Y518" s="36">
        <f t="shared" ref="Y518" si="494">X518+1</f>
        <v>46944</v>
      </c>
    </row>
    <row r="519" spans="23:25" x14ac:dyDescent="0.25">
      <c r="W519" s="38" t="s">
        <v>26</v>
      </c>
      <c r="X519" s="36">
        <f t="shared" si="468"/>
        <v>46949</v>
      </c>
      <c r="Y519" s="36">
        <f t="shared" ref="Y519" si="495">X519-1</f>
        <v>46948</v>
      </c>
    </row>
    <row r="520" spans="23:25" x14ac:dyDescent="0.25">
      <c r="W520" s="38" t="s">
        <v>26</v>
      </c>
      <c r="X520" s="36">
        <f t="shared" si="468"/>
        <v>46950</v>
      </c>
      <c r="Y520" s="36">
        <f t="shared" ref="Y520" si="496">X520+1</f>
        <v>46951</v>
      </c>
    </row>
    <row r="521" spans="23:25" x14ac:dyDescent="0.25">
      <c r="W521" s="38" t="s">
        <v>26</v>
      </c>
      <c r="X521" s="36">
        <f t="shared" si="468"/>
        <v>46956</v>
      </c>
      <c r="Y521" s="36">
        <f t="shared" ref="Y521" si="497">X521-1</f>
        <v>46955</v>
      </c>
    </row>
    <row r="522" spans="23:25" x14ac:dyDescent="0.25">
      <c r="W522" s="38" t="s">
        <v>26</v>
      </c>
      <c r="X522" s="36">
        <f t="shared" si="468"/>
        <v>46957</v>
      </c>
      <c r="Y522" s="36">
        <f t="shared" ref="Y522" si="498">X522+1</f>
        <v>46958</v>
      </c>
    </row>
    <row r="523" spans="23:25" x14ac:dyDescent="0.25">
      <c r="W523" s="38" t="s">
        <v>26</v>
      </c>
      <c r="X523" s="36">
        <f t="shared" si="468"/>
        <v>46963</v>
      </c>
      <c r="Y523" s="36">
        <f t="shared" ref="Y523" si="499">X523-1</f>
        <v>46962</v>
      </c>
    </row>
    <row r="524" spans="23:25" x14ac:dyDescent="0.25">
      <c r="W524" s="38" t="s">
        <v>26</v>
      </c>
      <c r="X524" s="36">
        <f t="shared" si="468"/>
        <v>46964</v>
      </c>
      <c r="Y524" s="36">
        <f t="shared" ref="Y524" si="500">X524+1</f>
        <v>46965</v>
      </c>
    </row>
    <row r="525" spans="23:25" x14ac:dyDescent="0.25">
      <c r="W525" s="38" t="s">
        <v>26</v>
      </c>
      <c r="X525" s="36">
        <f t="shared" si="468"/>
        <v>46970</v>
      </c>
      <c r="Y525" s="36">
        <f t="shared" ref="Y525" si="501">X525-1</f>
        <v>46969</v>
      </c>
    </row>
    <row r="526" spans="23:25" x14ac:dyDescent="0.25">
      <c r="W526" s="38" t="s">
        <v>26</v>
      </c>
      <c r="X526" s="36">
        <f t="shared" si="468"/>
        <v>46971</v>
      </c>
      <c r="Y526" s="36">
        <f t="shared" ref="Y526" si="502">X526+1</f>
        <v>46972</v>
      </c>
    </row>
    <row r="527" spans="23:25" x14ac:dyDescent="0.25">
      <c r="W527" s="38" t="s">
        <v>26</v>
      </c>
      <c r="X527" s="36">
        <f t="shared" si="468"/>
        <v>46977</v>
      </c>
      <c r="Y527" s="36">
        <f t="shared" ref="Y527" si="503">X527-1</f>
        <v>46976</v>
      </c>
    </row>
    <row r="528" spans="23:25" x14ac:dyDescent="0.25">
      <c r="W528" s="38" t="s">
        <v>26</v>
      </c>
      <c r="X528" s="36">
        <f t="shared" si="468"/>
        <v>46978</v>
      </c>
      <c r="Y528" s="36">
        <f t="shared" ref="Y528" si="504">X528+1</f>
        <v>46979</v>
      </c>
    </row>
    <row r="529" spans="23:25" x14ac:dyDescent="0.25">
      <c r="W529" s="38" t="s">
        <v>26</v>
      </c>
      <c r="X529" s="36">
        <f t="shared" si="468"/>
        <v>46984</v>
      </c>
      <c r="Y529" s="36">
        <f t="shared" ref="Y529" si="505">X529-1</f>
        <v>46983</v>
      </c>
    </row>
    <row r="530" spans="23:25" x14ac:dyDescent="0.25">
      <c r="W530" s="38" t="s">
        <v>26</v>
      </c>
      <c r="X530" s="36">
        <f t="shared" si="468"/>
        <v>46985</v>
      </c>
      <c r="Y530" s="36">
        <f t="shared" ref="Y530" si="506">X530+1</f>
        <v>46986</v>
      </c>
    </row>
    <row r="531" spans="23:25" x14ac:dyDescent="0.25">
      <c r="W531" s="38" t="s">
        <v>26</v>
      </c>
      <c r="X531" s="36">
        <f t="shared" si="468"/>
        <v>46991</v>
      </c>
      <c r="Y531" s="36">
        <f t="shared" ref="Y531" si="507">X531-1</f>
        <v>46990</v>
      </c>
    </row>
    <row r="532" spans="23:25" x14ac:dyDescent="0.25">
      <c r="W532" s="38" t="s">
        <v>26</v>
      </c>
      <c r="X532" s="36">
        <f t="shared" si="468"/>
        <v>46992</v>
      </c>
      <c r="Y532" s="36">
        <f t="shared" ref="Y532" si="508">X532+1</f>
        <v>46993</v>
      </c>
    </row>
    <row r="533" spans="23:25" x14ac:dyDescent="0.25">
      <c r="W533" s="38" t="s">
        <v>26</v>
      </c>
      <c r="X533" s="36">
        <f t="shared" si="468"/>
        <v>46998</v>
      </c>
      <c r="Y533" s="36">
        <f t="shared" ref="Y533" si="509">X533-1</f>
        <v>46997</v>
      </c>
    </row>
    <row r="534" spans="23:25" x14ac:dyDescent="0.25">
      <c r="W534" s="38" t="s">
        <v>26</v>
      </c>
      <c r="X534" s="36">
        <f t="shared" si="468"/>
        <v>46999</v>
      </c>
      <c r="Y534" s="36">
        <f t="shared" ref="Y534" si="510">X534+1</f>
        <v>47000</v>
      </c>
    </row>
    <row r="535" spans="23:25" x14ac:dyDescent="0.25">
      <c r="W535" s="38" t="s">
        <v>26</v>
      </c>
      <c r="X535" s="36">
        <f t="shared" si="468"/>
        <v>47005</v>
      </c>
      <c r="Y535" s="36">
        <f t="shared" ref="Y535" si="511">X535-1</f>
        <v>47004</v>
      </c>
    </row>
    <row r="536" spans="23:25" x14ac:dyDescent="0.25">
      <c r="W536" s="38" t="s">
        <v>26</v>
      </c>
      <c r="X536" s="36">
        <f t="shared" si="468"/>
        <v>47006</v>
      </c>
      <c r="Y536" s="36">
        <f t="shared" ref="Y536" si="512">X536+1</f>
        <v>47007</v>
      </c>
    </row>
    <row r="537" spans="23:25" x14ac:dyDescent="0.25">
      <c r="W537" s="38" t="s">
        <v>26</v>
      </c>
      <c r="X537" s="36">
        <f t="shared" si="468"/>
        <v>47012</v>
      </c>
      <c r="Y537" s="36">
        <f t="shared" ref="Y537" si="513">X537-1</f>
        <v>47011</v>
      </c>
    </row>
    <row r="538" spans="23:25" x14ac:dyDescent="0.25">
      <c r="W538" s="38" t="s">
        <v>26</v>
      </c>
      <c r="X538" s="36">
        <f t="shared" si="468"/>
        <v>47013</v>
      </c>
      <c r="Y538" s="36">
        <f t="shared" ref="Y538" si="514">X538+1</f>
        <v>47014</v>
      </c>
    </row>
    <row r="539" spans="23:25" x14ac:dyDescent="0.25">
      <c r="W539" s="38" t="s">
        <v>26</v>
      </c>
      <c r="X539" s="36">
        <f t="shared" si="468"/>
        <v>47019</v>
      </c>
      <c r="Y539" s="36">
        <f t="shared" ref="Y539" si="515">X539-1</f>
        <v>47018</v>
      </c>
    </row>
    <row r="540" spans="23:25" x14ac:dyDescent="0.25">
      <c r="W540" s="38" t="s">
        <v>26</v>
      </c>
      <c r="X540" s="36">
        <f t="shared" si="468"/>
        <v>47020</v>
      </c>
      <c r="Y540" s="36">
        <f t="shared" ref="Y540" si="516">X540+1</f>
        <v>47021</v>
      </c>
    </row>
    <row r="541" spans="23:25" x14ac:dyDescent="0.25">
      <c r="W541" s="38" t="s">
        <v>26</v>
      </c>
      <c r="X541" s="36">
        <f t="shared" si="468"/>
        <v>47026</v>
      </c>
      <c r="Y541" s="36">
        <f t="shared" ref="Y541" si="517">X541-1</f>
        <v>47025</v>
      </c>
    </row>
    <row r="542" spans="23:25" x14ac:dyDescent="0.25">
      <c r="W542" s="38" t="s">
        <v>26</v>
      </c>
      <c r="X542" s="36">
        <f t="shared" si="468"/>
        <v>47027</v>
      </c>
      <c r="Y542" s="36">
        <f t="shared" ref="Y542" si="518">X542+1</f>
        <v>47028</v>
      </c>
    </row>
    <row r="543" spans="23:25" x14ac:dyDescent="0.25">
      <c r="W543" s="38" t="s">
        <v>26</v>
      </c>
      <c r="X543" s="36">
        <f t="shared" si="468"/>
        <v>47033</v>
      </c>
      <c r="Y543" s="36">
        <f t="shared" ref="Y543" si="519">X543-1</f>
        <v>47032</v>
      </c>
    </row>
    <row r="544" spans="23:25" x14ac:dyDescent="0.25">
      <c r="W544" s="38" t="s">
        <v>26</v>
      </c>
      <c r="X544" s="36">
        <f t="shared" si="468"/>
        <v>47034</v>
      </c>
      <c r="Y544" s="36">
        <f t="shared" ref="Y544" si="520">X544+1</f>
        <v>47035</v>
      </c>
    </row>
    <row r="545" spans="23:25" x14ac:dyDescent="0.25">
      <c r="W545" s="38" t="s">
        <v>26</v>
      </c>
      <c r="X545" s="36">
        <f t="shared" si="468"/>
        <v>47040</v>
      </c>
      <c r="Y545" s="36">
        <f t="shared" ref="Y545" si="521">X545-1</f>
        <v>47039</v>
      </c>
    </row>
    <row r="546" spans="23:25" x14ac:dyDescent="0.25">
      <c r="W546" s="38" t="s">
        <v>26</v>
      </c>
      <c r="X546" s="36">
        <f t="shared" si="468"/>
        <v>47041</v>
      </c>
      <c r="Y546" s="36">
        <f t="shared" ref="Y546" si="522">X546+1</f>
        <v>47042</v>
      </c>
    </row>
    <row r="547" spans="23:25" x14ac:dyDescent="0.25">
      <c r="W547" s="38" t="s">
        <v>26</v>
      </c>
      <c r="X547" s="36">
        <f t="shared" si="468"/>
        <v>47047</v>
      </c>
      <c r="Y547" s="36">
        <f t="shared" ref="Y547" si="523">X547-1</f>
        <v>47046</v>
      </c>
    </row>
    <row r="548" spans="23:25" x14ac:dyDescent="0.25">
      <c r="W548" s="38" t="s">
        <v>26</v>
      </c>
      <c r="X548" s="36">
        <f t="shared" si="468"/>
        <v>47048</v>
      </c>
      <c r="Y548" s="36">
        <f t="shared" ref="Y548" si="524">X548+1</f>
        <v>47049</v>
      </c>
    </row>
    <row r="549" spans="23:25" x14ac:dyDescent="0.25">
      <c r="W549" s="38" t="s">
        <v>26</v>
      </c>
      <c r="X549" s="36">
        <f t="shared" si="468"/>
        <v>47054</v>
      </c>
      <c r="Y549" s="36">
        <f t="shared" ref="Y549" si="525">X549-1</f>
        <v>47053</v>
      </c>
    </row>
    <row r="550" spans="23:25" x14ac:dyDescent="0.25">
      <c r="W550" s="38" t="s">
        <v>26</v>
      </c>
      <c r="X550" s="36">
        <f t="shared" si="468"/>
        <v>47055</v>
      </c>
      <c r="Y550" s="36">
        <f t="shared" ref="Y550" si="526">X550+1</f>
        <v>47056</v>
      </c>
    </row>
    <row r="551" spans="23:25" x14ac:dyDescent="0.25">
      <c r="W551" s="38" t="s">
        <v>26</v>
      </c>
      <c r="X551" s="36">
        <f t="shared" si="468"/>
        <v>47061</v>
      </c>
      <c r="Y551" s="36">
        <f t="shared" ref="Y551" si="527">X551-1</f>
        <v>47060</v>
      </c>
    </row>
    <row r="552" spans="23:25" x14ac:dyDescent="0.25">
      <c r="W552" s="38" t="s">
        <v>26</v>
      </c>
      <c r="X552" s="36">
        <f t="shared" si="468"/>
        <v>47062</v>
      </c>
      <c r="Y552" s="36">
        <f t="shared" ref="Y552" si="528">X552+1</f>
        <v>47063</v>
      </c>
    </row>
    <row r="553" spans="23:25" x14ac:dyDescent="0.25">
      <c r="W553" s="38" t="s">
        <v>26</v>
      </c>
      <c r="X553" s="36">
        <f t="shared" si="468"/>
        <v>47068</v>
      </c>
      <c r="Y553" s="36">
        <f t="shared" ref="Y553" si="529">X553-1</f>
        <v>47067</v>
      </c>
    </row>
    <row r="554" spans="23:25" x14ac:dyDescent="0.25">
      <c r="W554" s="38" t="s">
        <v>26</v>
      </c>
      <c r="X554" s="36">
        <f t="shared" si="468"/>
        <v>47069</v>
      </c>
      <c r="Y554" s="36">
        <f t="shared" ref="Y554" si="530">X554+1</f>
        <v>47070</v>
      </c>
    </row>
    <row r="555" spans="23:25" x14ac:dyDescent="0.25">
      <c r="W555" s="38" t="s">
        <v>26</v>
      </c>
      <c r="X555" s="36">
        <f t="shared" si="468"/>
        <v>47075</v>
      </c>
      <c r="Y555" s="36">
        <f t="shared" ref="Y555" si="531">X555-1</f>
        <v>47074</v>
      </c>
    </row>
    <row r="556" spans="23:25" x14ac:dyDescent="0.25">
      <c r="W556" s="38" t="s">
        <v>26</v>
      </c>
      <c r="X556" s="36">
        <f t="shared" si="468"/>
        <v>47076</v>
      </c>
      <c r="Y556" s="36">
        <f t="shared" ref="Y556" si="532">X556+1</f>
        <v>47077</v>
      </c>
    </row>
    <row r="557" spans="23:25" x14ac:dyDescent="0.25">
      <c r="W557" s="38" t="s">
        <v>26</v>
      </c>
      <c r="X557" s="36">
        <f t="shared" ref="X557:X620" si="533">X555+7</f>
        <v>47082</v>
      </c>
      <c r="Y557" s="36">
        <f t="shared" ref="Y557" si="534">X557-1</f>
        <v>47081</v>
      </c>
    </row>
    <row r="558" spans="23:25" x14ac:dyDescent="0.25">
      <c r="W558" s="38" t="s">
        <v>26</v>
      </c>
      <c r="X558" s="36">
        <f t="shared" si="533"/>
        <v>47083</v>
      </c>
      <c r="Y558" s="36">
        <f t="shared" ref="Y558" si="535">X558+1</f>
        <v>47084</v>
      </c>
    </row>
    <row r="559" spans="23:25" x14ac:dyDescent="0.25">
      <c r="W559" s="38" t="s">
        <v>26</v>
      </c>
      <c r="X559" s="36">
        <f t="shared" si="533"/>
        <v>47089</v>
      </c>
      <c r="Y559" s="36">
        <f t="shared" ref="Y559" si="536">X559-1</f>
        <v>47088</v>
      </c>
    </row>
    <row r="560" spans="23:25" x14ac:dyDescent="0.25">
      <c r="W560" s="38" t="s">
        <v>26</v>
      </c>
      <c r="X560" s="36">
        <f t="shared" si="533"/>
        <v>47090</v>
      </c>
      <c r="Y560" s="36">
        <f t="shared" ref="Y560" si="537">X560+1</f>
        <v>47091</v>
      </c>
    </row>
    <row r="561" spans="23:25" x14ac:dyDescent="0.25">
      <c r="W561" s="38" t="s">
        <v>26</v>
      </c>
      <c r="X561" s="36">
        <f t="shared" si="533"/>
        <v>47096</v>
      </c>
      <c r="Y561" s="36">
        <f t="shared" ref="Y561" si="538">X561-1</f>
        <v>47095</v>
      </c>
    </row>
    <row r="562" spans="23:25" x14ac:dyDescent="0.25">
      <c r="W562" s="38" t="s">
        <v>26</v>
      </c>
      <c r="X562" s="36">
        <f t="shared" si="533"/>
        <v>47097</v>
      </c>
      <c r="Y562" s="36">
        <f t="shared" ref="Y562" si="539">X562+1</f>
        <v>47098</v>
      </c>
    </row>
    <row r="563" spans="23:25" x14ac:dyDescent="0.25">
      <c r="W563" s="38" t="s">
        <v>26</v>
      </c>
      <c r="X563" s="36">
        <f t="shared" si="533"/>
        <v>47103</v>
      </c>
      <c r="Y563" s="36">
        <f t="shared" ref="Y563" si="540">X563-1</f>
        <v>47102</v>
      </c>
    </row>
    <row r="564" spans="23:25" x14ac:dyDescent="0.25">
      <c r="W564" s="38" t="s">
        <v>26</v>
      </c>
      <c r="X564" s="36">
        <f t="shared" si="533"/>
        <v>47104</v>
      </c>
      <c r="Y564" s="36">
        <f t="shared" ref="Y564" si="541">X564+1</f>
        <v>47105</v>
      </c>
    </row>
    <row r="565" spans="23:25" x14ac:dyDescent="0.25">
      <c r="W565" s="38" t="s">
        <v>26</v>
      </c>
      <c r="X565" s="36">
        <f t="shared" si="533"/>
        <v>47110</v>
      </c>
      <c r="Y565" s="36">
        <f t="shared" ref="Y565" si="542">X565-1</f>
        <v>47109</v>
      </c>
    </row>
    <row r="566" spans="23:25" x14ac:dyDescent="0.25">
      <c r="W566" s="38" t="s">
        <v>26</v>
      </c>
      <c r="X566" s="36">
        <f t="shared" si="533"/>
        <v>47111</v>
      </c>
      <c r="Y566" s="36">
        <f t="shared" ref="Y566" si="543">X566+1</f>
        <v>47112</v>
      </c>
    </row>
    <row r="567" spans="23:25" x14ac:dyDescent="0.25">
      <c r="W567" s="38" t="s">
        <v>26</v>
      </c>
      <c r="X567" s="36">
        <f t="shared" si="533"/>
        <v>47117</v>
      </c>
      <c r="Y567" s="36">
        <f t="shared" ref="Y567" si="544">X567-1</f>
        <v>47116</v>
      </c>
    </row>
    <row r="568" spans="23:25" x14ac:dyDescent="0.25">
      <c r="W568" s="38" t="s">
        <v>26</v>
      </c>
      <c r="X568" s="36">
        <f t="shared" si="533"/>
        <v>47118</v>
      </c>
      <c r="Y568" s="36">
        <f t="shared" ref="Y568" si="545">X568+1</f>
        <v>47119</v>
      </c>
    </row>
    <row r="569" spans="23:25" x14ac:dyDescent="0.25">
      <c r="W569" s="38" t="s">
        <v>26</v>
      </c>
      <c r="X569" s="36">
        <f t="shared" si="533"/>
        <v>47124</v>
      </c>
      <c r="Y569" s="36">
        <f t="shared" ref="Y569" si="546">X569-1</f>
        <v>47123</v>
      </c>
    </row>
    <row r="570" spans="23:25" x14ac:dyDescent="0.25">
      <c r="W570" s="38" t="s">
        <v>26</v>
      </c>
      <c r="X570" s="36">
        <f t="shared" si="533"/>
        <v>47125</v>
      </c>
      <c r="Y570" s="36">
        <f t="shared" ref="Y570" si="547">X570+1</f>
        <v>47126</v>
      </c>
    </row>
    <row r="571" spans="23:25" x14ac:dyDescent="0.25">
      <c r="W571" s="38" t="s">
        <v>26</v>
      </c>
      <c r="X571" s="36">
        <f t="shared" si="533"/>
        <v>47131</v>
      </c>
      <c r="Y571" s="36">
        <f t="shared" ref="Y571" si="548">X571-1</f>
        <v>47130</v>
      </c>
    </row>
    <row r="572" spans="23:25" x14ac:dyDescent="0.25">
      <c r="W572" s="38" t="s">
        <v>26</v>
      </c>
      <c r="X572" s="36">
        <f t="shared" si="533"/>
        <v>47132</v>
      </c>
      <c r="Y572" s="36">
        <f t="shared" ref="Y572" si="549">X572+1</f>
        <v>47133</v>
      </c>
    </row>
    <row r="573" spans="23:25" x14ac:dyDescent="0.25">
      <c r="W573" s="38" t="s">
        <v>26</v>
      </c>
      <c r="X573" s="36">
        <f t="shared" si="533"/>
        <v>47138</v>
      </c>
      <c r="Y573" s="36">
        <f t="shared" ref="Y573" si="550">X573-1</f>
        <v>47137</v>
      </c>
    </row>
    <row r="574" spans="23:25" x14ac:dyDescent="0.25">
      <c r="W574" s="38" t="s">
        <v>26</v>
      </c>
      <c r="X574" s="36">
        <f t="shared" si="533"/>
        <v>47139</v>
      </c>
      <c r="Y574" s="36">
        <f t="shared" ref="Y574" si="551">X574+1</f>
        <v>47140</v>
      </c>
    </row>
    <row r="575" spans="23:25" x14ac:dyDescent="0.25">
      <c r="W575" s="38" t="s">
        <v>26</v>
      </c>
      <c r="X575" s="36">
        <f t="shared" si="533"/>
        <v>47145</v>
      </c>
      <c r="Y575" s="36">
        <f t="shared" ref="Y575" si="552">X575-1</f>
        <v>47144</v>
      </c>
    </row>
    <row r="576" spans="23:25" x14ac:dyDescent="0.25">
      <c r="W576" s="38" t="s">
        <v>26</v>
      </c>
      <c r="X576" s="36">
        <f t="shared" si="533"/>
        <v>47146</v>
      </c>
      <c r="Y576" s="36">
        <f t="shared" ref="Y576" si="553">X576+1</f>
        <v>47147</v>
      </c>
    </row>
    <row r="577" spans="23:25" x14ac:dyDescent="0.25">
      <c r="W577" s="38" t="s">
        <v>26</v>
      </c>
      <c r="X577" s="36">
        <f t="shared" si="533"/>
        <v>47152</v>
      </c>
      <c r="Y577" s="36">
        <f t="shared" ref="Y577" si="554">X577-1</f>
        <v>47151</v>
      </c>
    </row>
    <row r="578" spans="23:25" x14ac:dyDescent="0.25">
      <c r="W578" s="38" t="s">
        <v>26</v>
      </c>
      <c r="X578" s="36">
        <f t="shared" si="533"/>
        <v>47153</v>
      </c>
      <c r="Y578" s="36">
        <f t="shared" ref="Y578" si="555">X578+1</f>
        <v>47154</v>
      </c>
    </row>
    <row r="579" spans="23:25" x14ac:dyDescent="0.25">
      <c r="W579" s="38" t="s">
        <v>26</v>
      </c>
      <c r="X579" s="36">
        <f t="shared" si="533"/>
        <v>47159</v>
      </c>
      <c r="Y579" s="36">
        <f t="shared" ref="Y579" si="556">X579-1</f>
        <v>47158</v>
      </c>
    </row>
    <row r="580" spans="23:25" x14ac:dyDescent="0.25">
      <c r="W580" s="38" t="s">
        <v>26</v>
      </c>
      <c r="X580" s="36">
        <f t="shared" si="533"/>
        <v>47160</v>
      </c>
      <c r="Y580" s="36">
        <f t="shared" ref="Y580" si="557">X580+1</f>
        <v>47161</v>
      </c>
    </row>
    <row r="581" spans="23:25" x14ac:dyDescent="0.25">
      <c r="W581" s="38" t="s">
        <v>26</v>
      </c>
      <c r="X581" s="36">
        <f t="shared" si="533"/>
        <v>47166</v>
      </c>
      <c r="Y581" s="36">
        <f t="shared" ref="Y581" si="558">X581-1</f>
        <v>47165</v>
      </c>
    </row>
    <row r="582" spans="23:25" x14ac:dyDescent="0.25">
      <c r="W582" s="38" t="s">
        <v>26</v>
      </c>
      <c r="X582" s="36">
        <f t="shared" si="533"/>
        <v>47167</v>
      </c>
      <c r="Y582" s="36">
        <f t="shared" ref="Y582" si="559">X582+1</f>
        <v>47168</v>
      </c>
    </row>
    <row r="583" spans="23:25" x14ac:dyDescent="0.25">
      <c r="W583" s="38" t="s">
        <v>26</v>
      </c>
      <c r="X583" s="36">
        <f t="shared" si="533"/>
        <v>47173</v>
      </c>
      <c r="Y583" s="36">
        <f t="shared" ref="Y583" si="560">X583-1</f>
        <v>47172</v>
      </c>
    </row>
    <row r="584" spans="23:25" x14ac:dyDescent="0.25">
      <c r="W584" s="38" t="s">
        <v>26</v>
      </c>
      <c r="X584" s="36">
        <f t="shared" si="533"/>
        <v>47174</v>
      </c>
      <c r="Y584" s="36">
        <f t="shared" ref="Y584" si="561">X584+1</f>
        <v>47175</v>
      </c>
    </row>
    <row r="585" spans="23:25" x14ac:dyDescent="0.25">
      <c r="W585" s="38" t="s">
        <v>26</v>
      </c>
      <c r="X585" s="36">
        <f t="shared" si="533"/>
        <v>47180</v>
      </c>
      <c r="Y585" s="36">
        <f t="shared" ref="Y585" si="562">X585-1</f>
        <v>47179</v>
      </c>
    </row>
    <row r="586" spans="23:25" x14ac:dyDescent="0.25">
      <c r="W586" s="38" t="s">
        <v>26</v>
      </c>
      <c r="X586" s="36">
        <f t="shared" si="533"/>
        <v>47181</v>
      </c>
      <c r="Y586" s="36">
        <f t="shared" ref="Y586" si="563">X586+1</f>
        <v>47182</v>
      </c>
    </row>
    <row r="587" spans="23:25" x14ac:dyDescent="0.25">
      <c r="W587" s="38" t="s">
        <v>26</v>
      </c>
      <c r="X587" s="36">
        <f t="shared" si="533"/>
        <v>47187</v>
      </c>
      <c r="Y587" s="36">
        <f t="shared" ref="Y587" si="564">X587-1</f>
        <v>47186</v>
      </c>
    </row>
    <row r="588" spans="23:25" x14ac:dyDescent="0.25">
      <c r="W588" s="38" t="s">
        <v>26</v>
      </c>
      <c r="X588" s="36">
        <f t="shared" si="533"/>
        <v>47188</v>
      </c>
      <c r="Y588" s="36">
        <f t="shared" ref="Y588" si="565">X588+1</f>
        <v>47189</v>
      </c>
    </row>
    <row r="589" spans="23:25" x14ac:dyDescent="0.25">
      <c r="W589" s="38" t="s">
        <v>26</v>
      </c>
      <c r="X589" s="36">
        <f t="shared" si="533"/>
        <v>47194</v>
      </c>
      <c r="Y589" s="36">
        <f t="shared" ref="Y589" si="566">X589-1</f>
        <v>47193</v>
      </c>
    </row>
    <row r="590" spans="23:25" x14ac:dyDescent="0.25">
      <c r="W590" s="38" t="s">
        <v>26</v>
      </c>
      <c r="X590" s="36">
        <f t="shared" si="533"/>
        <v>47195</v>
      </c>
      <c r="Y590" s="36">
        <f t="shared" ref="Y590" si="567">X590+1</f>
        <v>47196</v>
      </c>
    </row>
    <row r="591" spans="23:25" x14ac:dyDescent="0.25">
      <c r="W591" s="38" t="s">
        <v>26</v>
      </c>
      <c r="X591" s="36">
        <f t="shared" si="533"/>
        <v>47201</v>
      </c>
      <c r="Y591" s="36">
        <f t="shared" ref="Y591" si="568">X591-1</f>
        <v>47200</v>
      </c>
    </row>
    <row r="592" spans="23:25" x14ac:dyDescent="0.25">
      <c r="W592" s="38" t="s">
        <v>26</v>
      </c>
      <c r="X592" s="36">
        <f t="shared" si="533"/>
        <v>47202</v>
      </c>
      <c r="Y592" s="36">
        <f t="shared" ref="Y592" si="569">X592+1</f>
        <v>47203</v>
      </c>
    </row>
    <row r="593" spans="23:25" x14ac:dyDescent="0.25">
      <c r="W593" s="38" t="s">
        <v>26</v>
      </c>
      <c r="X593" s="36">
        <f t="shared" si="533"/>
        <v>47208</v>
      </c>
      <c r="Y593" s="36">
        <f t="shared" ref="Y593" si="570">X593-1</f>
        <v>47207</v>
      </c>
    </row>
    <row r="594" spans="23:25" x14ac:dyDescent="0.25">
      <c r="W594" s="38" t="s">
        <v>26</v>
      </c>
      <c r="X594" s="36">
        <f t="shared" si="533"/>
        <v>47209</v>
      </c>
      <c r="Y594" s="36">
        <f t="shared" ref="Y594" si="571">X594+1</f>
        <v>47210</v>
      </c>
    </row>
    <row r="595" spans="23:25" x14ac:dyDescent="0.25">
      <c r="W595" s="38" t="s">
        <v>26</v>
      </c>
      <c r="X595" s="36">
        <f t="shared" si="533"/>
        <v>47215</v>
      </c>
      <c r="Y595" s="36">
        <f t="shared" ref="Y595" si="572">X595-1</f>
        <v>47214</v>
      </c>
    </row>
    <row r="596" spans="23:25" x14ac:dyDescent="0.25">
      <c r="W596" s="38" t="s">
        <v>26</v>
      </c>
      <c r="X596" s="36">
        <f t="shared" si="533"/>
        <v>47216</v>
      </c>
      <c r="Y596" s="36">
        <f t="shared" ref="Y596" si="573">X596+1</f>
        <v>47217</v>
      </c>
    </row>
    <row r="597" spans="23:25" x14ac:dyDescent="0.25">
      <c r="W597" s="38" t="s">
        <v>26</v>
      </c>
      <c r="X597" s="36">
        <f t="shared" si="533"/>
        <v>47222</v>
      </c>
      <c r="Y597" s="36">
        <f t="shared" ref="Y597" si="574">X597-1</f>
        <v>47221</v>
      </c>
    </row>
    <row r="598" spans="23:25" x14ac:dyDescent="0.25">
      <c r="W598" s="38" t="s">
        <v>26</v>
      </c>
      <c r="X598" s="36">
        <f t="shared" si="533"/>
        <v>47223</v>
      </c>
      <c r="Y598" s="36">
        <f t="shared" ref="Y598" si="575">X598+1</f>
        <v>47224</v>
      </c>
    </row>
    <row r="599" spans="23:25" x14ac:dyDescent="0.25">
      <c r="W599" s="38" t="s">
        <v>26</v>
      </c>
      <c r="X599" s="36">
        <f t="shared" si="533"/>
        <v>47229</v>
      </c>
      <c r="Y599" s="36">
        <f t="shared" ref="Y599" si="576">X599-1</f>
        <v>47228</v>
      </c>
    </row>
    <row r="600" spans="23:25" x14ac:dyDescent="0.25">
      <c r="W600" s="38" t="s">
        <v>26</v>
      </c>
      <c r="X600" s="36">
        <f t="shared" si="533"/>
        <v>47230</v>
      </c>
      <c r="Y600" s="36">
        <f t="shared" ref="Y600" si="577">X600+1</f>
        <v>47231</v>
      </c>
    </row>
    <row r="601" spans="23:25" x14ac:dyDescent="0.25">
      <c r="W601" s="38" t="s">
        <v>26</v>
      </c>
      <c r="X601" s="36">
        <f t="shared" si="533"/>
        <v>47236</v>
      </c>
      <c r="Y601" s="36">
        <f t="shared" ref="Y601" si="578">X601-1</f>
        <v>47235</v>
      </c>
    </row>
    <row r="602" spans="23:25" x14ac:dyDescent="0.25">
      <c r="W602" s="38" t="s">
        <v>26</v>
      </c>
      <c r="X602" s="36">
        <f t="shared" si="533"/>
        <v>47237</v>
      </c>
      <c r="Y602" s="36">
        <f t="shared" ref="Y602" si="579">X602+1</f>
        <v>47238</v>
      </c>
    </row>
    <row r="603" spans="23:25" x14ac:dyDescent="0.25">
      <c r="W603" s="38" t="s">
        <v>26</v>
      </c>
      <c r="X603" s="36">
        <f t="shared" si="533"/>
        <v>47243</v>
      </c>
      <c r="Y603" s="36">
        <f t="shared" ref="Y603" si="580">X603-1</f>
        <v>47242</v>
      </c>
    </row>
    <row r="604" spans="23:25" x14ac:dyDescent="0.25">
      <c r="W604" s="38" t="s">
        <v>26</v>
      </c>
      <c r="X604" s="36">
        <f t="shared" si="533"/>
        <v>47244</v>
      </c>
      <c r="Y604" s="36">
        <f t="shared" ref="Y604" si="581">X604+1</f>
        <v>47245</v>
      </c>
    </row>
    <row r="605" spans="23:25" x14ac:dyDescent="0.25">
      <c r="W605" s="38" t="s">
        <v>26</v>
      </c>
      <c r="X605" s="36">
        <f t="shared" si="533"/>
        <v>47250</v>
      </c>
      <c r="Y605" s="36">
        <f t="shared" ref="Y605" si="582">X605-1</f>
        <v>47249</v>
      </c>
    </row>
    <row r="606" spans="23:25" x14ac:dyDescent="0.25">
      <c r="W606" s="38" t="s">
        <v>26</v>
      </c>
      <c r="X606" s="36">
        <f t="shared" si="533"/>
        <v>47251</v>
      </c>
      <c r="Y606" s="36">
        <f t="shared" ref="Y606" si="583">X606+1</f>
        <v>47252</v>
      </c>
    </row>
    <row r="607" spans="23:25" x14ac:dyDescent="0.25">
      <c r="W607" s="38" t="s">
        <v>26</v>
      </c>
      <c r="X607" s="36">
        <f t="shared" si="533"/>
        <v>47257</v>
      </c>
      <c r="Y607" s="36">
        <f t="shared" ref="Y607" si="584">X607-1</f>
        <v>47256</v>
      </c>
    </row>
    <row r="608" spans="23:25" x14ac:dyDescent="0.25">
      <c r="W608" s="38" t="s">
        <v>26</v>
      </c>
      <c r="X608" s="36">
        <f t="shared" si="533"/>
        <v>47258</v>
      </c>
      <c r="Y608" s="36">
        <f t="shared" ref="Y608" si="585">X608+1</f>
        <v>47259</v>
      </c>
    </row>
    <row r="609" spans="23:25" x14ac:dyDescent="0.25">
      <c r="W609" s="38" t="s">
        <v>26</v>
      </c>
      <c r="X609" s="36">
        <f t="shared" si="533"/>
        <v>47264</v>
      </c>
      <c r="Y609" s="36">
        <f t="shared" ref="Y609" si="586">X609-1</f>
        <v>47263</v>
      </c>
    </row>
    <row r="610" spans="23:25" x14ac:dyDescent="0.25">
      <c r="W610" s="38" t="s">
        <v>26</v>
      </c>
      <c r="X610" s="36">
        <f t="shared" si="533"/>
        <v>47265</v>
      </c>
      <c r="Y610" s="36">
        <f t="shared" ref="Y610" si="587">X610+1</f>
        <v>47266</v>
      </c>
    </row>
    <row r="611" spans="23:25" x14ac:dyDescent="0.25">
      <c r="W611" s="38" t="s">
        <v>26</v>
      </c>
      <c r="X611" s="36">
        <f t="shared" si="533"/>
        <v>47271</v>
      </c>
      <c r="Y611" s="36">
        <f t="shared" ref="Y611" si="588">X611-1</f>
        <v>47270</v>
      </c>
    </row>
    <row r="612" spans="23:25" x14ac:dyDescent="0.25">
      <c r="W612" s="38" t="s">
        <v>26</v>
      </c>
      <c r="X612" s="36">
        <f t="shared" si="533"/>
        <v>47272</v>
      </c>
      <c r="Y612" s="36">
        <f t="shared" ref="Y612" si="589">X612+1</f>
        <v>47273</v>
      </c>
    </row>
    <row r="613" spans="23:25" x14ac:dyDescent="0.25">
      <c r="W613" s="38" t="s">
        <v>26</v>
      </c>
      <c r="X613" s="36">
        <f t="shared" si="533"/>
        <v>47278</v>
      </c>
      <c r="Y613" s="36">
        <f t="shared" ref="Y613" si="590">X613-1</f>
        <v>47277</v>
      </c>
    </row>
    <row r="614" spans="23:25" x14ac:dyDescent="0.25">
      <c r="W614" s="38" t="s">
        <v>26</v>
      </c>
      <c r="X614" s="36">
        <f t="shared" si="533"/>
        <v>47279</v>
      </c>
      <c r="Y614" s="36">
        <f t="shared" ref="Y614" si="591">X614+1</f>
        <v>47280</v>
      </c>
    </row>
    <row r="615" spans="23:25" x14ac:dyDescent="0.25">
      <c r="W615" s="38" t="s">
        <v>26</v>
      </c>
      <c r="X615" s="36">
        <f t="shared" si="533"/>
        <v>47285</v>
      </c>
      <c r="Y615" s="36">
        <f t="shared" ref="Y615" si="592">X615-1</f>
        <v>47284</v>
      </c>
    </row>
    <row r="616" spans="23:25" x14ac:dyDescent="0.25">
      <c r="W616" s="38" t="s">
        <v>26</v>
      </c>
      <c r="X616" s="36">
        <f t="shared" si="533"/>
        <v>47286</v>
      </c>
      <c r="Y616" s="36">
        <f t="shared" ref="Y616" si="593">X616+1</f>
        <v>47287</v>
      </c>
    </row>
    <row r="617" spans="23:25" x14ac:dyDescent="0.25">
      <c r="W617" s="38" t="s">
        <v>26</v>
      </c>
      <c r="X617" s="36">
        <f t="shared" si="533"/>
        <v>47292</v>
      </c>
      <c r="Y617" s="36">
        <f t="shared" ref="Y617" si="594">X617-1</f>
        <v>47291</v>
      </c>
    </row>
    <row r="618" spans="23:25" x14ac:dyDescent="0.25">
      <c r="W618" s="38" t="s">
        <v>26</v>
      </c>
      <c r="X618" s="36">
        <f t="shared" si="533"/>
        <v>47293</v>
      </c>
      <c r="Y618" s="36">
        <f t="shared" ref="Y618" si="595">X618+1</f>
        <v>47294</v>
      </c>
    </row>
    <row r="619" spans="23:25" x14ac:dyDescent="0.25">
      <c r="W619" s="38" t="s">
        <v>26</v>
      </c>
      <c r="X619" s="36">
        <f t="shared" si="533"/>
        <v>47299</v>
      </c>
      <c r="Y619" s="36">
        <f t="shared" ref="Y619" si="596">X619-1</f>
        <v>47298</v>
      </c>
    </row>
    <row r="620" spans="23:25" x14ac:dyDescent="0.25">
      <c r="W620" s="38" t="s">
        <v>26</v>
      </c>
      <c r="X620" s="36">
        <f t="shared" si="533"/>
        <v>47300</v>
      </c>
      <c r="Y620" s="36">
        <f t="shared" ref="Y620" si="597">X620+1</f>
        <v>47301</v>
      </c>
    </row>
    <row r="621" spans="23:25" x14ac:dyDescent="0.25">
      <c r="W621" s="38" t="s">
        <v>26</v>
      </c>
      <c r="X621" s="36">
        <f t="shared" ref="X621:X684" si="598">X619+7</f>
        <v>47306</v>
      </c>
      <c r="Y621" s="36">
        <f t="shared" ref="Y621" si="599">X621-1</f>
        <v>47305</v>
      </c>
    </row>
    <row r="622" spans="23:25" x14ac:dyDescent="0.25">
      <c r="W622" s="38" t="s">
        <v>26</v>
      </c>
      <c r="X622" s="36">
        <f t="shared" si="598"/>
        <v>47307</v>
      </c>
      <c r="Y622" s="36">
        <f t="shared" ref="Y622" si="600">X622+1</f>
        <v>47308</v>
      </c>
    </row>
    <row r="623" spans="23:25" x14ac:dyDescent="0.25">
      <c r="W623" s="38" t="s">
        <v>26</v>
      </c>
      <c r="X623" s="36">
        <f t="shared" si="598"/>
        <v>47313</v>
      </c>
      <c r="Y623" s="36">
        <f t="shared" ref="Y623" si="601">X623-1</f>
        <v>47312</v>
      </c>
    </row>
    <row r="624" spans="23:25" x14ac:dyDescent="0.25">
      <c r="W624" s="38" t="s">
        <v>26</v>
      </c>
      <c r="X624" s="36">
        <f t="shared" si="598"/>
        <v>47314</v>
      </c>
      <c r="Y624" s="36">
        <f t="shared" ref="Y624" si="602">X624+1</f>
        <v>47315</v>
      </c>
    </row>
    <row r="625" spans="23:25" x14ac:dyDescent="0.25">
      <c r="W625" s="38" t="s">
        <v>26</v>
      </c>
      <c r="X625" s="36">
        <f t="shared" si="598"/>
        <v>47320</v>
      </c>
      <c r="Y625" s="36">
        <f t="shared" ref="Y625" si="603">X625-1</f>
        <v>47319</v>
      </c>
    </row>
    <row r="626" spans="23:25" x14ac:dyDescent="0.25">
      <c r="W626" s="38" t="s">
        <v>26</v>
      </c>
      <c r="X626" s="36">
        <f t="shared" si="598"/>
        <v>47321</v>
      </c>
      <c r="Y626" s="36">
        <f t="shared" ref="Y626" si="604">X626+1</f>
        <v>47322</v>
      </c>
    </row>
    <row r="627" spans="23:25" x14ac:dyDescent="0.25">
      <c r="W627" s="38" t="s">
        <v>26</v>
      </c>
      <c r="X627" s="36">
        <f t="shared" si="598"/>
        <v>47327</v>
      </c>
      <c r="Y627" s="36">
        <f t="shared" ref="Y627" si="605">X627-1</f>
        <v>47326</v>
      </c>
    </row>
    <row r="628" spans="23:25" x14ac:dyDescent="0.25">
      <c r="W628" s="38" t="s">
        <v>26</v>
      </c>
      <c r="X628" s="36">
        <f t="shared" si="598"/>
        <v>47328</v>
      </c>
      <c r="Y628" s="36">
        <f t="shared" ref="Y628" si="606">X628+1</f>
        <v>47329</v>
      </c>
    </row>
    <row r="629" spans="23:25" x14ac:dyDescent="0.25">
      <c r="W629" s="38" t="s">
        <v>26</v>
      </c>
      <c r="X629" s="36">
        <f t="shared" si="598"/>
        <v>47334</v>
      </c>
      <c r="Y629" s="36">
        <f t="shared" ref="Y629" si="607">X629-1</f>
        <v>47333</v>
      </c>
    </row>
    <row r="630" spans="23:25" x14ac:dyDescent="0.25">
      <c r="W630" s="38" t="s">
        <v>26</v>
      </c>
      <c r="X630" s="36">
        <f t="shared" si="598"/>
        <v>47335</v>
      </c>
      <c r="Y630" s="36">
        <f t="shared" ref="Y630" si="608">X630+1</f>
        <v>47336</v>
      </c>
    </row>
    <row r="631" spans="23:25" x14ac:dyDescent="0.25">
      <c r="W631" s="38" t="s">
        <v>26</v>
      </c>
      <c r="X631" s="36">
        <f t="shared" si="598"/>
        <v>47341</v>
      </c>
      <c r="Y631" s="36">
        <f t="shared" ref="Y631" si="609">X631-1</f>
        <v>47340</v>
      </c>
    </row>
    <row r="632" spans="23:25" x14ac:dyDescent="0.25">
      <c r="W632" s="38" t="s">
        <v>26</v>
      </c>
      <c r="X632" s="36">
        <f t="shared" si="598"/>
        <v>47342</v>
      </c>
      <c r="Y632" s="36">
        <f t="shared" ref="Y632" si="610">X632+1</f>
        <v>47343</v>
      </c>
    </row>
    <row r="633" spans="23:25" x14ac:dyDescent="0.25">
      <c r="W633" s="38" t="s">
        <v>26</v>
      </c>
      <c r="X633" s="36">
        <f t="shared" si="598"/>
        <v>47348</v>
      </c>
      <c r="Y633" s="36">
        <f t="shared" ref="Y633" si="611">X633-1</f>
        <v>47347</v>
      </c>
    </row>
    <row r="634" spans="23:25" x14ac:dyDescent="0.25">
      <c r="W634" s="38" t="s">
        <v>26</v>
      </c>
      <c r="X634" s="36">
        <f t="shared" si="598"/>
        <v>47349</v>
      </c>
      <c r="Y634" s="36">
        <f t="shared" ref="Y634" si="612">X634+1</f>
        <v>47350</v>
      </c>
    </row>
    <row r="635" spans="23:25" x14ac:dyDescent="0.25">
      <c r="W635" s="38" t="s">
        <v>26</v>
      </c>
      <c r="X635" s="36">
        <f t="shared" si="598"/>
        <v>47355</v>
      </c>
      <c r="Y635" s="36">
        <f t="shared" ref="Y635" si="613">X635-1</f>
        <v>47354</v>
      </c>
    </row>
    <row r="636" spans="23:25" x14ac:dyDescent="0.25">
      <c r="W636" s="38" t="s">
        <v>26</v>
      </c>
      <c r="X636" s="36">
        <f t="shared" si="598"/>
        <v>47356</v>
      </c>
      <c r="Y636" s="36">
        <f t="shared" ref="Y636" si="614">X636+1</f>
        <v>47357</v>
      </c>
    </row>
    <row r="637" spans="23:25" x14ac:dyDescent="0.25">
      <c r="W637" s="38" t="s">
        <v>26</v>
      </c>
      <c r="X637" s="36">
        <f t="shared" si="598"/>
        <v>47362</v>
      </c>
      <c r="Y637" s="36">
        <f t="shared" ref="Y637" si="615">X637-1</f>
        <v>47361</v>
      </c>
    </row>
    <row r="638" spans="23:25" x14ac:dyDescent="0.25">
      <c r="W638" s="38" t="s">
        <v>26</v>
      </c>
      <c r="X638" s="36">
        <f t="shared" si="598"/>
        <v>47363</v>
      </c>
      <c r="Y638" s="36">
        <f t="shared" ref="Y638" si="616">X638+1</f>
        <v>47364</v>
      </c>
    </row>
    <row r="639" spans="23:25" x14ac:dyDescent="0.25">
      <c r="W639" s="38" t="s">
        <v>26</v>
      </c>
      <c r="X639" s="36">
        <f t="shared" si="598"/>
        <v>47369</v>
      </c>
      <c r="Y639" s="36">
        <f t="shared" ref="Y639" si="617">X639-1</f>
        <v>47368</v>
      </c>
    </row>
    <row r="640" spans="23:25" x14ac:dyDescent="0.25">
      <c r="W640" s="38" t="s">
        <v>26</v>
      </c>
      <c r="X640" s="36">
        <f t="shared" si="598"/>
        <v>47370</v>
      </c>
      <c r="Y640" s="36">
        <f t="shared" ref="Y640" si="618">X640+1</f>
        <v>47371</v>
      </c>
    </row>
    <row r="641" spans="23:25" x14ac:dyDescent="0.25">
      <c r="W641" s="38" t="s">
        <v>26</v>
      </c>
      <c r="X641" s="36">
        <f t="shared" si="598"/>
        <v>47376</v>
      </c>
      <c r="Y641" s="36">
        <f t="shared" ref="Y641" si="619">X641-1</f>
        <v>47375</v>
      </c>
    </row>
    <row r="642" spans="23:25" x14ac:dyDescent="0.25">
      <c r="W642" s="38" t="s">
        <v>26</v>
      </c>
      <c r="X642" s="36">
        <f t="shared" si="598"/>
        <v>47377</v>
      </c>
      <c r="Y642" s="36">
        <f t="shared" ref="Y642" si="620">X642+1</f>
        <v>47378</v>
      </c>
    </row>
    <row r="643" spans="23:25" x14ac:dyDescent="0.25">
      <c r="W643" s="38" t="s">
        <v>26</v>
      </c>
      <c r="X643" s="36">
        <f t="shared" si="598"/>
        <v>47383</v>
      </c>
      <c r="Y643" s="36">
        <f t="shared" ref="Y643" si="621">X643-1</f>
        <v>47382</v>
      </c>
    </row>
    <row r="644" spans="23:25" x14ac:dyDescent="0.25">
      <c r="W644" s="38" t="s">
        <v>26</v>
      </c>
      <c r="X644" s="36">
        <f t="shared" si="598"/>
        <v>47384</v>
      </c>
      <c r="Y644" s="36">
        <f t="shared" ref="Y644" si="622">X644+1</f>
        <v>47385</v>
      </c>
    </row>
    <row r="645" spans="23:25" x14ac:dyDescent="0.25">
      <c r="W645" s="38" t="s">
        <v>26</v>
      </c>
      <c r="X645" s="36">
        <f t="shared" si="598"/>
        <v>47390</v>
      </c>
      <c r="Y645" s="36">
        <f t="shared" ref="Y645" si="623">X645-1</f>
        <v>47389</v>
      </c>
    </row>
    <row r="646" spans="23:25" x14ac:dyDescent="0.25">
      <c r="W646" s="38" t="s">
        <v>26</v>
      </c>
      <c r="X646" s="36">
        <f t="shared" si="598"/>
        <v>47391</v>
      </c>
      <c r="Y646" s="36">
        <f t="shared" ref="Y646" si="624">X646+1</f>
        <v>47392</v>
      </c>
    </row>
    <row r="647" spans="23:25" x14ac:dyDescent="0.25">
      <c r="W647" s="38" t="s">
        <v>26</v>
      </c>
      <c r="X647" s="36">
        <f t="shared" si="598"/>
        <v>47397</v>
      </c>
      <c r="Y647" s="36">
        <f t="shared" ref="Y647" si="625">X647-1</f>
        <v>47396</v>
      </c>
    </row>
    <row r="648" spans="23:25" x14ac:dyDescent="0.25">
      <c r="W648" s="38" t="s">
        <v>26</v>
      </c>
      <c r="X648" s="36">
        <f t="shared" si="598"/>
        <v>47398</v>
      </c>
      <c r="Y648" s="36">
        <f t="shared" ref="Y648" si="626">X648+1</f>
        <v>47399</v>
      </c>
    </row>
    <row r="649" spans="23:25" x14ac:dyDescent="0.25">
      <c r="W649" s="38" t="s">
        <v>26</v>
      </c>
      <c r="X649" s="36">
        <f t="shared" si="598"/>
        <v>47404</v>
      </c>
      <c r="Y649" s="36">
        <f t="shared" ref="Y649" si="627">X649-1</f>
        <v>47403</v>
      </c>
    </row>
    <row r="650" spans="23:25" x14ac:dyDescent="0.25">
      <c r="W650" s="38" t="s">
        <v>26</v>
      </c>
      <c r="X650" s="36">
        <f t="shared" si="598"/>
        <v>47405</v>
      </c>
      <c r="Y650" s="36">
        <f t="shared" ref="Y650" si="628">X650+1</f>
        <v>47406</v>
      </c>
    </row>
    <row r="651" spans="23:25" x14ac:dyDescent="0.25">
      <c r="W651" s="38" t="s">
        <v>26</v>
      </c>
      <c r="X651" s="36">
        <f t="shared" si="598"/>
        <v>47411</v>
      </c>
      <c r="Y651" s="36">
        <f t="shared" ref="Y651" si="629">X651-1</f>
        <v>47410</v>
      </c>
    </row>
    <row r="652" spans="23:25" x14ac:dyDescent="0.25">
      <c r="W652" s="38" t="s">
        <v>26</v>
      </c>
      <c r="X652" s="36">
        <f t="shared" si="598"/>
        <v>47412</v>
      </c>
      <c r="Y652" s="36">
        <f t="shared" ref="Y652" si="630">X652+1</f>
        <v>47413</v>
      </c>
    </row>
    <row r="653" spans="23:25" x14ac:dyDescent="0.25">
      <c r="W653" s="38" t="s">
        <v>26</v>
      </c>
      <c r="X653" s="36">
        <f t="shared" si="598"/>
        <v>47418</v>
      </c>
      <c r="Y653" s="36">
        <f t="shared" ref="Y653" si="631">X653-1</f>
        <v>47417</v>
      </c>
    </row>
    <row r="654" spans="23:25" x14ac:dyDescent="0.25">
      <c r="W654" s="38" t="s">
        <v>26</v>
      </c>
      <c r="X654" s="36">
        <f t="shared" si="598"/>
        <v>47419</v>
      </c>
      <c r="Y654" s="36">
        <f t="shared" ref="Y654" si="632">X654+1</f>
        <v>47420</v>
      </c>
    </row>
    <row r="655" spans="23:25" x14ac:dyDescent="0.25">
      <c r="W655" s="38" t="s">
        <v>26</v>
      </c>
      <c r="X655" s="36">
        <f t="shared" si="598"/>
        <v>47425</v>
      </c>
      <c r="Y655" s="36">
        <f t="shared" ref="Y655" si="633">X655-1</f>
        <v>47424</v>
      </c>
    </row>
    <row r="656" spans="23:25" x14ac:dyDescent="0.25">
      <c r="W656" s="38" t="s">
        <v>26</v>
      </c>
      <c r="X656" s="36">
        <f t="shared" si="598"/>
        <v>47426</v>
      </c>
      <c r="Y656" s="36">
        <f t="shared" ref="Y656" si="634">X656+1</f>
        <v>47427</v>
      </c>
    </row>
    <row r="657" spans="23:25" x14ac:dyDescent="0.25">
      <c r="W657" s="38" t="s">
        <v>26</v>
      </c>
      <c r="X657" s="36">
        <f t="shared" si="598"/>
        <v>47432</v>
      </c>
      <c r="Y657" s="36">
        <f t="shared" ref="Y657" si="635">X657-1</f>
        <v>47431</v>
      </c>
    </row>
    <row r="658" spans="23:25" x14ac:dyDescent="0.25">
      <c r="W658" s="38" t="s">
        <v>26</v>
      </c>
      <c r="X658" s="36">
        <f t="shared" si="598"/>
        <v>47433</v>
      </c>
      <c r="Y658" s="36">
        <f t="shared" ref="Y658" si="636">X658+1</f>
        <v>47434</v>
      </c>
    </row>
    <row r="659" spans="23:25" x14ac:dyDescent="0.25">
      <c r="W659" s="38" t="s">
        <v>26</v>
      </c>
      <c r="X659" s="36">
        <f t="shared" si="598"/>
        <v>47439</v>
      </c>
      <c r="Y659" s="36">
        <f t="shared" ref="Y659" si="637">X659-1</f>
        <v>47438</v>
      </c>
    </row>
    <row r="660" spans="23:25" x14ac:dyDescent="0.25">
      <c r="W660" s="38" t="s">
        <v>26</v>
      </c>
      <c r="X660" s="36">
        <f t="shared" si="598"/>
        <v>47440</v>
      </c>
      <c r="Y660" s="36">
        <f t="shared" ref="Y660" si="638">X660+1</f>
        <v>47441</v>
      </c>
    </row>
    <row r="661" spans="23:25" x14ac:dyDescent="0.25">
      <c r="W661" s="38" t="s">
        <v>26</v>
      </c>
      <c r="X661" s="36">
        <f t="shared" si="598"/>
        <v>47446</v>
      </c>
      <c r="Y661" s="36">
        <f t="shared" ref="Y661" si="639">X661-1</f>
        <v>47445</v>
      </c>
    </row>
    <row r="662" spans="23:25" x14ac:dyDescent="0.25">
      <c r="W662" s="38" t="s">
        <v>26</v>
      </c>
      <c r="X662" s="36">
        <f t="shared" si="598"/>
        <v>47447</v>
      </c>
      <c r="Y662" s="36">
        <f t="shared" ref="Y662" si="640">X662+1</f>
        <v>47448</v>
      </c>
    </row>
    <row r="663" spans="23:25" x14ac:dyDescent="0.25">
      <c r="W663" s="38" t="s">
        <v>26</v>
      </c>
      <c r="X663" s="36">
        <f t="shared" si="598"/>
        <v>47453</v>
      </c>
      <c r="Y663" s="36">
        <f t="shared" ref="Y663" si="641">X663-1</f>
        <v>47452</v>
      </c>
    </row>
    <row r="664" spans="23:25" x14ac:dyDescent="0.25">
      <c r="W664" s="38" t="s">
        <v>26</v>
      </c>
      <c r="X664" s="36">
        <f t="shared" si="598"/>
        <v>47454</v>
      </c>
      <c r="Y664" s="36">
        <f t="shared" ref="Y664" si="642">X664+1</f>
        <v>47455</v>
      </c>
    </row>
    <row r="665" spans="23:25" x14ac:dyDescent="0.25">
      <c r="W665" s="38" t="s">
        <v>26</v>
      </c>
      <c r="X665" s="36">
        <f t="shared" si="598"/>
        <v>47460</v>
      </c>
      <c r="Y665" s="36">
        <f t="shared" ref="Y665" si="643">X665-1</f>
        <v>47459</v>
      </c>
    </row>
    <row r="666" spans="23:25" x14ac:dyDescent="0.25">
      <c r="W666" s="38" t="s">
        <v>26</v>
      </c>
      <c r="X666" s="36">
        <f t="shared" si="598"/>
        <v>47461</v>
      </c>
      <c r="Y666" s="36">
        <f t="shared" ref="Y666" si="644">X666+1</f>
        <v>47462</v>
      </c>
    </row>
    <row r="667" spans="23:25" x14ac:dyDescent="0.25">
      <c r="W667" s="38" t="s">
        <v>26</v>
      </c>
      <c r="X667" s="36">
        <f t="shared" si="598"/>
        <v>47467</v>
      </c>
      <c r="Y667" s="36">
        <f t="shared" ref="Y667" si="645">X667-1</f>
        <v>47466</v>
      </c>
    </row>
    <row r="668" spans="23:25" x14ac:dyDescent="0.25">
      <c r="W668" s="38" t="s">
        <v>26</v>
      </c>
      <c r="X668" s="36">
        <f t="shared" si="598"/>
        <v>47468</v>
      </c>
      <c r="Y668" s="36">
        <f t="shared" ref="Y668" si="646">X668+1</f>
        <v>47469</v>
      </c>
    </row>
    <row r="669" spans="23:25" x14ac:dyDescent="0.25">
      <c r="W669" s="38" t="s">
        <v>26</v>
      </c>
      <c r="X669" s="36">
        <f t="shared" si="598"/>
        <v>47474</v>
      </c>
      <c r="Y669" s="36">
        <f t="shared" ref="Y669" si="647">X669-1</f>
        <v>47473</v>
      </c>
    </row>
    <row r="670" spans="23:25" x14ac:dyDescent="0.25">
      <c r="W670" s="38" t="s">
        <v>26</v>
      </c>
      <c r="X670" s="36">
        <f t="shared" si="598"/>
        <v>47475</v>
      </c>
      <c r="Y670" s="36">
        <f t="shared" ref="Y670" si="648">X670+1</f>
        <v>47476</v>
      </c>
    </row>
    <row r="671" spans="23:25" x14ac:dyDescent="0.25">
      <c r="W671" s="38" t="s">
        <v>26</v>
      </c>
      <c r="X671" s="36">
        <f t="shared" si="598"/>
        <v>47481</v>
      </c>
      <c r="Y671" s="36">
        <f t="shared" ref="Y671" si="649">X671-1</f>
        <v>47480</v>
      </c>
    </row>
    <row r="672" spans="23:25" x14ac:dyDescent="0.25">
      <c r="W672" s="38" t="s">
        <v>26</v>
      </c>
      <c r="X672" s="36">
        <f t="shared" si="598"/>
        <v>47482</v>
      </c>
      <c r="Y672" s="36">
        <f t="shared" ref="Y672" si="650">X672+1</f>
        <v>47483</v>
      </c>
    </row>
    <row r="673" spans="23:25" x14ac:dyDescent="0.25">
      <c r="W673" s="38" t="s">
        <v>26</v>
      </c>
      <c r="X673" s="36">
        <f t="shared" si="598"/>
        <v>47488</v>
      </c>
      <c r="Y673" s="36">
        <f t="shared" ref="Y673" si="651">X673-1</f>
        <v>47487</v>
      </c>
    </row>
    <row r="674" spans="23:25" x14ac:dyDescent="0.25">
      <c r="W674" s="38" t="s">
        <v>26</v>
      </c>
      <c r="X674" s="36">
        <f t="shared" si="598"/>
        <v>47489</v>
      </c>
      <c r="Y674" s="36">
        <f t="shared" ref="Y674" si="652">X674+1</f>
        <v>47490</v>
      </c>
    </row>
    <row r="675" spans="23:25" x14ac:dyDescent="0.25">
      <c r="W675" s="38" t="s">
        <v>26</v>
      </c>
      <c r="X675" s="36">
        <f t="shared" si="598"/>
        <v>47495</v>
      </c>
      <c r="Y675" s="36">
        <f t="shared" ref="Y675" si="653">X675-1</f>
        <v>47494</v>
      </c>
    </row>
    <row r="676" spans="23:25" x14ac:dyDescent="0.25">
      <c r="W676" s="38" t="s">
        <v>26</v>
      </c>
      <c r="X676" s="36">
        <f t="shared" si="598"/>
        <v>47496</v>
      </c>
      <c r="Y676" s="36">
        <f t="shared" ref="Y676" si="654">X676+1</f>
        <v>47497</v>
      </c>
    </row>
    <row r="677" spans="23:25" x14ac:dyDescent="0.25">
      <c r="W677" s="38" t="s">
        <v>26</v>
      </c>
      <c r="X677" s="36">
        <f t="shared" si="598"/>
        <v>47502</v>
      </c>
      <c r="Y677" s="36">
        <f t="shared" ref="Y677" si="655">X677-1</f>
        <v>47501</v>
      </c>
    </row>
    <row r="678" spans="23:25" x14ac:dyDescent="0.25">
      <c r="W678" s="38" t="s">
        <v>26</v>
      </c>
      <c r="X678" s="36">
        <f t="shared" si="598"/>
        <v>47503</v>
      </c>
      <c r="Y678" s="36">
        <f t="shared" ref="Y678" si="656">X678+1</f>
        <v>47504</v>
      </c>
    </row>
    <row r="679" spans="23:25" x14ac:dyDescent="0.25">
      <c r="W679" s="38" t="s">
        <v>26</v>
      </c>
      <c r="X679" s="36">
        <f t="shared" si="598"/>
        <v>47509</v>
      </c>
      <c r="Y679" s="36">
        <f t="shared" ref="Y679" si="657">X679-1</f>
        <v>47508</v>
      </c>
    </row>
    <row r="680" spans="23:25" x14ac:dyDescent="0.25">
      <c r="W680" s="38" t="s">
        <v>26</v>
      </c>
      <c r="X680" s="36">
        <f t="shared" si="598"/>
        <v>47510</v>
      </c>
      <c r="Y680" s="36">
        <f t="shared" ref="Y680" si="658">X680+1</f>
        <v>47511</v>
      </c>
    </row>
    <row r="681" spans="23:25" x14ac:dyDescent="0.25">
      <c r="W681" s="38" t="s">
        <v>26</v>
      </c>
      <c r="X681" s="36">
        <f t="shared" si="598"/>
        <v>47516</v>
      </c>
      <c r="Y681" s="36">
        <f t="shared" ref="Y681" si="659">X681-1</f>
        <v>47515</v>
      </c>
    </row>
    <row r="682" spans="23:25" x14ac:dyDescent="0.25">
      <c r="W682" s="38" t="s">
        <v>26</v>
      </c>
      <c r="X682" s="36">
        <f t="shared" si="598"/>
        <v>47517</v>
      </c>
      <c r="Y682" s="36">
        <f t="shared" ref="Y682" si="660">X682+1</f>
        <v>47518</v>
      </c>
    </row>
    <row r="683" spans="23:25" x14ac:dyDescent="0.25">
      <c r="W683" s="38" t="s">
        <v>26</v>
      </c>
      <c r="X683" s="36">
        <f t="shared" si="598"/>
        <v>47523</v>
      </c>
      <c r="Y683" s="36">
        <f t="shared" ref="Y683" si="661">X683-1</f>
        <v>47522</v>
      </c>
    </row>
    <row r="684" spans="23:25" x14ac:dyDescent="0.25">
      <c r="W684" s="38" t="s">
        <v>26</v>
      </c>
      <c r="X684" s="36">
        <f t="shared" si="598"/>
        <v>47524</v>
      </c>
      <c r="Y684" s="36">
        <f t="shared" ref="Y684" si="662">X684+1</f>
        <v>47525</v>
      </c>
    </row>
    <row r="685" spans="23:25" x14ac:dyDescent="0.25">
      <c r="W685" s="38" t="s">
        <v>26</v>
      </c>
      <c r="X685" s="36">
        <f t="shared" ref="X685:X748" si="663">X683+7</f>
        <v>47530</v>
      </c>
      <c r="Y685" s="36">
        <f t="shared" ref="Y685" si="664">X685-1</f>
        <v>47529</v>
      </c>
    </row>
    <row r="686" spans="23:25" x14ac:dyDescent="0.25">
      <c r="W686" s="38" t="s">
        <v>26</v>
      </c>
      <c r="X686" s="36">
        <f t="shared" si="663"/>
        <v>47531</v>
      </c>
      <c r="Y686" s="36">
        <f t="shared" ref="Y686" si="665">X686+1</f>
        <v>47532</v>
      </c>
    </row>
    <row r="687" spans="23:25" x14ac:dyDescent="0.25">
      <c r="W687" s="38" t="s">
        <v>26</v>
      </c>
      <c r="X687" s="36">
        <f t="shared" si="663"/>
        <v>47537</v>
      </c>
      <c r="Y687" s="36">
        <f t="shared" ref="Y687" si="666">X687-1</f>
        <v>47536</v>
      </c>
    </row>
    <row r="688" spans="23:25" x14ac:dyDescent="0.25">
      <c r="W688" s="38" t="s">
        <v>26</v>
      </c>
      <c r="X688" s="36">
        <f t="shared" si="663"/>
        <v>47538</v>
      </c>
      <c r="Y688" s="36">
        <f t="shared" ref="Y688" si="667">X688+1</f>
        <v>47539</v>
      </c>
    </row>
    <row r="689" spans="23:25" x14ac:dyDescent="0.25">
      <c r="W689" s="38" t="s">
        <v>26</v>
      </c>
      <c r="X689" s="36">
        <f t="shared" si="663"/>
        <v>47544</v>
      </c>
      <c r="Y689" s="36">
        <f t="shared" ref="Y689" si="668">X689-1</f>
        <v>47543</v>
      </c>
    </row>
    <row r="690" spans="23:25" x14ac:dyDescent="0.25">
      <c r="W690" s="38" t="s">
        <v>26</v>
      </c>
      <c r="X690" s="36">
        <f t="shared" si="663"/>
        <v>47545</v>
      </c>
      <c r="Y690" s="36">
        <f t="shared" ref="Y690" si="669">X690+1</f>
        <v>47546</v>
      </c>
    </row>
    <row r="691" spans="23:25" x14ac:dyDescent="0.25">
      <c r="W691" s="38" t="s">
        <v>26</v>
      </c>
      <c r="X691" s="36">
        <f t="shared" si="663"/>
        <v>47551</v>
      </c>
      <c r="Y691" s="36">
        <f t="shared" ref="Y691" si="670">X691-1</f>
        <v>47550</v>
      </c>
    </row>
    <row r="692" spans="23:25" x14ac:dyDescent="0.25">
      <c r="W692" s="38" t="s">
        <v>26</v>
      </c>
      <c r="X692" s="36">
        <f t="shared" si="663"/>
        <v>47552</v>
      </c>
      <c r="Y692" s="36">
        <f t="shared" ref="Y692" si="671">X692+1</f>
        <v>47553</v>
      </c>
    </row>
    <row r="693" spans="23:25" x14ac:dyDescent="0.25">
      <c r="W693" s="38" t="s">
        <v>26</v>
      </c>
      <c r="X693" s="36">
        <f t="shared" si="663"/>
        <v>47558</v>
      </c>
      <c r="Y693" s="36">
        <f t="shared" ref="Y693" si="672">X693-1</f>
        <v>47557</v>
      </c>
    </row>
    <row r="694" spans="23:25" x14ac:dyDescent="0.25">
      <c r="W694" s="38" t="s">
        <v>26</v>
      </c>
      <c r="X694" s="36">
        <f t="shared" si="663"/>
        <v>47559</v>
      </c>
      <c r="Y694" s="36">
        <f t="shared" ref="Y694" si="673">X694+1</f>
        <v>47560</v>
      </c>
    </row>
    <row r="695" spans="23:25" x14ac:dyDescent="0.25">
      <c r="W695" s="38" t="s">
        <v>26</v>
      </c>
      <c r="X695" s="36">
        <f t="shared" si="663"/>
        <v>47565</v>
      </c>
      <c r="Y695" s="36">
        <f t="shared" ref="Y695" si="674">X695-1</f>
        <v>47564</v>
      </c>
    </row>
    <row r="696" spans="23:25" x14ac:dyDescent="0.25">
      <c r="W696" s="38" t="s">
        <v>26</v>
      </c>
      <c r="X696" s="36">
        <f t="shared" si="663"/>
        <v>47566</v>
      </c>
      <c r="Y696" s="36">
        <f t="shared" ref="Y696" si="675">X696+1</f>
        <v>47567</v>
      </c>
    </row>
    <row r="697" spans="23:25" x14ac:dyDescent="0.25">
      <c r="W697" s="38" t="s">
        <v>26</v>
      </c>
      <c r="X697" s="36">
        <f t="shared" si="663"/>
        <v>47572</v>
      </c>
      <c r="Y697" s="36">
        <f t="shared" ref="Y697" si="676">X697-1</f>
        <v>47571</v>
      </c>
    </row>
    <row r="698" spans="23:25" x14ac:dyDescent="0.25">
      <c r="W698" s="38" t="s">
        <v>26</v>
      </c>
      <c r="X698" s="36">
        <f t="shared" si="663"/>
        <v>47573</v>
      </c>
      <c r="Y698" s="36">
        <f t="shared" ref="Y698" si="677">X698+1</f>
        <v>47574</v>
      </c>
    </row>
    <row r="699" spans="23:25" x14ac:dyDescent="0.25">
      <c r="W699" s="38" t="s">
        <v>26</v>
      </c>
      <c r="X699" s="36">
        <f t="shared" si="663"/>
        <v>47579</v>
      </c>
      <c r="Y699" s="36">
        <f t="shared" ref="Y699" si="678">X699-1</f>
        <v>47578</v>
      </c>
    </row>
    <row r="700" spans="23:25" x14ac:dyDescent="0.25">
      <c r="W700" s="38" t="s">
        <v>26</v>
      </c>
      <c r="X700" s="36">
        <f t="shared" si="663"/>
        <v>47580</v>
      </c>
      <c r="Y700" s="36">
        <f t="shared" ref="Y700" si="679">X700+1</f>
        <v>47581</v>
      </c>
    </row>
    <row r="701" spans="23:25" x14ac:dyDescent="0.25">
      <c r="W701" s="38" t="s">
        <v>26</v>
      </c>
      <c r="X701" s="36">
        <f t="shared" si="663"/>
        <v>47586</v>
      </c>
      <c r="Y701" s="36">
        <f t="shared" ref="Y701" si="680">X701-1</f>
        <v>47585</v>
      </c>
    </row>
    <row r="702" spans="23:25" x14ac:dyDescent="0.25">
      <c r="W702" s="38" t="s">
        <v>26</v>
      </c>
      <c r="X702" s="36">
        <f t="shared" si="663"/>
        <v>47587</v>
      </c>
      <c r="Y702" s="36">
        <f t="shared" ref="Y702" si="681">X702+1</f>
        <v>47588</v>
      </c>
    </row>
    <row r="703" spans="23:25" x14ac:dyDescent="0.25">
      <c r="W703" s="38" t="s">
        <v>26</v>
      </c>
      <c r="X703" s="36">
        <f t="shared" si="663"/>
        <v>47593</v>
      </c>
      <c r="Y703" s="36">
        <f t="shared" ref="Y703" si="682">X703-1</f>
        <v>47592</v>
      </c>
    </row>
    <row r="704" spans="23:25" x14ac:dyDescent="0.25">
      <c r="W704" s="38" t="s">
        <v>26</v>
      </c>
      <c r="X704" s="36">
        <f t="shared" si="663"/>
        <v>47594</v>
      </c>
      <c r="Y704" s="36">
        <f t="shared" ref="Y704" si="683">X704+1</f>
        <v>47595</v>
      </c>
    </row>
    <row r="705" spans="23:25" x14ac:dyDescent="0.25">
      <c r="W705" s="38" t="s">
        <v>26</v>
      </c>
      <c r="X705" s="36">
        <f t="shared" si="663"/>
        <v>47600</v>
      </c>
      <c r="Y705" s="36">
        <f t="shared" ref="Y705" si="684">X705-1</f>
        <v>47599</v>
      </c>
    </row>
    <row r="706" spans="23:25" x14ac:dyDescent="0.25">
      <c r="W706" s="38" t="s">
        <v>26</v>
      </c>
      <c r="X706" s="36">
        <f t="shared" si="663"/>
        <v>47601</v>
      </c>
      <c r="Y706" s="36">
        <f t="shared" ref="Y706" si="685">X706+1</f>
        <v>47602</v>
      </c>
    </row>
    <row r="707" spans="23:25" x14ac:dyDescent="0.25">
      <c r="W707" s="38" t="s">
        <v>26</v>
      </c>
      <c r="X707" s="36">
        <f t="shared" si="663"/>
        <v>47607</v>
      </c>
      <c r="Y707" s="36">
        <f t="shared" ref="Y707" si="686">X707-1</f>
        <v>47606</v>
      </c>
    </row>
    <row r="708" spans="23:25" x14ac:dyDescent="0.25">
      <c r="W708" s="38" t="s">
        <v>26</v>
      </c>
      <c r="X708" s="36">
        <f t="shared" si="663"/>
        <v>47608</v>
      </c>
      <c r="Y708" s="36">
        <f t="shared" ref="Y708" si="687">X708+1</f>
        <v>47609</v>
      </c>
    </row>
    <row r="709" spans="23:25" x14ac:dyDescent="0.25">
      <c r="W709" s="38" t="s">
        <v>26</v>
      </c>
      <c r="X709" s="36">
        <f t="shared" si="663"/>
        <v>47614</v>
      </c>
      <c r="Y709" s="36">
        <f t="shared" ref="Y709" si="688">X709-1</f>
        <v>47613</v>
      </c>
    </row>
    <row r="710" spans="23:25" x14ac:dyDescent="0.25">
      <c r="W710" s="38" t="s">
        <v>26</v>
      </c>
      <c r="X710" s="36">
        <f t="shared" si="663"/>
        <v>47615</v>
      </c>
      <c r="Y710" s="36">
        <f t="shared" ref="Y710" si="689">X710+1</f>
        <v>47616</v>
      </c>
    </row>
    <row r="711" spans="23:25" x14ac:dyDescent="0.25">
      <c r="W711" s="38" t="s">
        <v>26</v>
      </c>
      <c r="X711" s="36">
        <f t="shared" si="663"/>
        <v>47621</v>
      </c>
      <c r="Y711" s="36">
        <f t="shared" ref="Y711" si="690">X711-1</f>
        <v>47620</v>
      </c>
    </row>
    <row r="712" spans="23:25" x14ac:dyDescent="0.25">
      <c r="W712" s="38" t="s">
        <v>26</v>
      </c>
      <c r="X712" s="36">
        <f t="shared" si="663"/>
        <v>47622</v>
      </c>
      <c r="Y712" s="36">
        <f t="shared" ref="Y712" si="691">X712+1</f>
        <v>47623</v>
      </c>
    </row>
    <row r="713" spans="23:25" x14ac:dyDescent="0.25">
      <c r="W713" s="38" t="s">
        <v>26</v>
      </c>
      <c r="X713" s="36">
        <f t="shared" si="663"/>
        <v>47628</v>
      </c>
      <c r="Y713" s="36">
        <f t="shared" ref="Y713" si="692">X713-1</f>
        <v>47627</v>
      </c>
    </row>
    <row r="714" spans="23:25" x14ac:dyDescent="0.25">
      <c r="W714" s="38" t="s">
        <v>26</v>
      </c>
      <c r="X714" s="36">
        <f t="shared" si="663"/>
        <v>47629</v>
      </c>
      <c r="Y714" s="36">
        <f t="shared" ref="Y714" si="693">X714+1</f>
        <v>47630</v>
      </c>
    </row>
    <row r="715" spans="23:25" x14ac:dyDescent="0.25">
      <c r="W715" s="38" t="s">
        <v>26</v>
      </c>
      <c r="X715" s="36">
        <f t="shared" si="663"/>
        <v>47635</v>
      </c>
      <c r="Y715" s="36">
        <f t="shared" ref="Y715" si="694">X715-1</f>
        <v>47634</v>
      </c>
    </row>
    <row r="716" spans="23:25" x14ac:dyDescent="0.25">
      <c r="W716" s="38" t="s">
        <v>26</v>
      </c>
      <c r="X716" s="36">
        <f t="shared" si="663"/>
        <v>47636</v>
      </c>
      <c r="Y716" s="36">
        <f t="shared" ref="Y716" si="695">X716+1</f>
        <v>47637</v>
      </c>
    </row>
    <row r="717" spans="23:25" x14ac:dyDescent="0.25">
      <c r="W717" s="38" t="s">
        <v>26</v>
      </c>
      <c r="X717" s="36">
        <f t="shared" si="663"/>
        <v>47642</v>
      </c>
      <c r="Y717" s="36">
        <f t="shared" ref="Y717" si="696">X717-1</f>
        <v>47641</v>
      </c>
    </row>
    <row r="718" spans="23:25" x14ac:dyDescent="0.25">
      <c r="W718" s="38" t="s">
        <v>26</v>
      </c>
      <c r="X718" s="36">
        <f t="shared" si="663"/>
        <v>47643</v>
      </c>
      <c r="Y718" s="36">
        <f t="shared" ref="Y718" si="697">X718+1</f>
        <v>47644</v>
      </c>
    </row>
    <row r="719" spans="23:25" x14ac:dyDescent="0.25">
      <c r="W719" s="38" t="s">
        <v>26</v>
      </c>
      <c r="X719" s="36">
        <f t="shared" si="663"/>
        <v>47649</v>
      </c>
      <c r="Y719" s="36">
        <f t="shared" ref="Y719" si="698">X719-1</f>
        <v>47648</v>
      </c>
    </row>
    <row r="720" spans="23:25" x14ac:dyDescent="0.25">
      <c r="W720" s="38" t="s">
        <v>26</v>
      </c>
      <c r="X720" s="36">
        <f t="shared" si="663"/>
        <v>47650</v>
      </c>
      <c r="Y720" s="36">
        <f t="shared" ref="Y720" si="699">X720+1</f>
        <v>47651</v>
      </c>
    </row>
    <row r="721" spans="23:25" x14ac:dyDescent="0.25">
      <c r="W721" s="38" t="s">
        <v>26</v>
      </c>
      <c r="X721" s="36">
        <f t="shared" si="663"/>
        <v>47656</v>
      </c>
      <c r="Y721" s="36">
        <f t="shared" ref="Y721" si="700">X721-1</f>
        <v>47655</v>
      </c>
    </row>
    <row r="722" spans="23:25" x14ac:dyDescent="0.25">
      <c r="W722" s="38" t="s">
        <v>26</v>
      </c>
      <c r="X722" s="36">
        <f t="shared" si="663"/>
        <v>47657</v>
      </c>
      <c r="Y722" s="36">
        <f t="shared" ref="Y722" si="701">X722+1</f>
        <v>47658</v>
      </c>
    </row>
    <row r="723" spans="23:25" x14ac:dyDescent="0.25">
      <c r="W723" s="38" t="s">
        <v>26</v>
      </c>
      <c r="X723" s="36">
        <f t="shared" si="663"/>
        <v>47663</v>
      </c>
      <c r="Y723" s="36">
        <f t="shared" ref="Y723" si="702">X723-1</f>
        <v>47662</v>
      </c>
    </row>
    <row r="724" spans="23:25" x14ac:dyDescent="0.25">
      <c r="W724" s="38" t="s">
        <v>26</v>
      </c>
      <c r="X724" s="36">
        <f t="shared" si="663"/>
        <v>47664</v>
      </c>
      <c r="Y724" s="36">
        <f t="shared" ref="Y724" si="703">X724+1</f>
        <v>47665</v>
      </c>
    </row>
    <row r="725" spans="23:25" x14ac:dyDescent="0.25">
      <c r="W725" s="38" t="s">
        <v>26</v>
      </c>
      <c r="X725" s="36">
        <f t="shared" si="663"/>
        <v>47670</v>
      </c>
      <c r="Y725" s="36">
        <f t="shared" ref="Y725" si="704">X725-1</f>
        <v>47669</v>
      </c>
    </row>
    <row r="726" spans="23:25" x14ac:dyDescent="0.25">
      <c r="W726" s="38" t="s">
        <v>26</v>
      </c>
      <c r="X726" s="36">
        <f t="shared" si="663"/>
        <v>47671</v>
      </c>
      <c r="Y726" s="36">
        <f t="shared" ref="Y726" si="705">X726+1</f>
        <v>47672</v>
      </c>
    </row>
    <row r="727" spans="23:25" x14ac:dyDescent="0.25">
      <c r="W727" s="38" t="s">
        <v>26</v>
      </c>
      <c r="X727" s="36">
        <f t="shared" si="663"/>
        <v>47677</v>
      </c>
      <c r="Y727" s="36">
        <f t="shared" ref="Y727" si="706">X727-1</f>
        <v>47676</v>
      </c>
    </row>
    <row r="728" spans="23:25" x14ac:dyDescent="0.25">
      <c r="W728" s="38" t="s">
        <v>26</v>
      </c>
      <c r="X728" s="36">
        <f t="shared" si="663"/>
        <v>47678</v>
      </c>
      <c r="Y728" s="36">
        <f t="shared" ref="Y728" si="707">X728+1</f>
        <v>47679</v>
      </c>
    </row>
    <row r="729" spans="23:25" x14ac:dyDescent="0.25">
      <c r="W729" s="38" t="s">
        <v>26</v>
      </c>
      <c r="X729" s="36">
        <f t="shared" si="663"/>
        <v>47684</v>
      </c>
      <c r="Y729" s="36">
        <f t="shared" ref="Y729" si="708">X729-1</f>
        <v>47683</v>
      </c>
    </row>
    <row r="730" spans="23:25" x14ac:dyDescent="0.25">
      <c r="W730" s="38" t="s">
        <v>26</v>
      </c>
      <c r="X730" s="36">
        <f t="shared" si="663"/>
        <v>47685</v>
      </c>
      <c r="Y730" s="36">
        <f t="shared" ref="Y730" si="709">X730+1</f>
        <v>47686</v>
      </c>
    </row>
    <row r="731" spans="23:25" x14ac:dyDescent="0.25">
      <c r="W731" s="38" t="s">
        <v>26</v>
      </c>
      <c r="X731" s="36">
        <f t="shared" si="663"/>
        <v>47691</v>
      </c>
      <c r="Y731" s="36">
        <f t="shared" ref="Y731" si="710">X731-1</f>
        <v>47690</v>
      </c>
    </row>
    <row r="732" spans="23:25" x14ac:dyDescent="0.25">
      <c r="W732" s="38" t="s">
        <v>26</v>
      </c>
      <c r="X732" s="36">
        <f t="shared" si="663"/>
        <v>47692</v>
      </c>
      <c r="Y732" s="36">
        <f t="shared" ref="Y732" si="711">X732+1</f>
        <v>47693</v>
      </c>
    </row>
    <row r="733" spans="23:25" x14ac:dyDescent="0.25">
      <c r="W733" s="38" t="s">
        <v>26</v>
      </c>
      <c r="X733" s="36">
        <f t="shared" si="663"/>
        <v>47698</v>
      </c>
      <c r="Y733" s="36">
        <f t="shared" ref="Y733" si="712">X733-1</f>
        <v>47697</v>
      </c>
    </row>
    <row r="734" spans="23:25" x14ac:dyDescent="0.25">
      <c r="W734" s="38" t="s">
        <v>26</v>
      </c>
      <c r="X734" s="36">
        <f t="shared" si="663"/>
        <v>47699</v>
      </c>
      <c r="Y734" s="36">
        <f t="shared" ref="Y734" si="713">X734+1</f>
        <v>47700</v>
      </c>
    </row>
    <row r="735" spans="23:25" x14ac:dyDescent="0.25">
      <c r="W735" s="38" t="s">
        <v>26</v>
      </c>
      <c r="X735" s="36">
        <f t="shared" si="663"/>
        <v>47705</v>
      </c>
      <c r="Y735" s="36">
        <f t="shared" ref="Y735" si="714">X735-1</f>
        <v>47704</v>
      </c>
    </row>
    <row r="736" spans="23:25" x14ac:dyDescent="0.25">
      <c r="W736" s="38" t="s">
        <v>26</v>
      </c>
      <c r="X736" s="36">
        <f t="shared" si="663"/>
        <v>47706</v>
      </c>
      <c r="Y736" s="36">
        <f t="shared" ref="Y736" si="715">X736+1</f>
        <v>47707</v>
      </c>
    </row>
    <row r="737" spans="23:25" x14ac:dyDescent="0.25">
      <c r="W737" s="38" t="s">
        <v>26</v>
      </c>
      <c r="X737" s="36">
        <f t="shared" si="663"/>
        <v>47712</v>
      </c>
      <c r="Y737" s="36">
        <f t="shared" ref="Y737" si="716">X737-1</f>
        <v>47711</v>
      </c>
    </row>
    <row r="738" spans="23:25" x14ac:dyDescent="0.25">
      <c r="W738" s="38" t="s">
        <v>26</v>
      </c>
      <c r="X738" s="36">
        <f t="shared" si="663"/>
        <v>47713</v>
      </c>
      <c r="Y738" s="36">
        <f t="shared" ref="Y738" si="717">X738+1</f>
        <v>47714</v>
      </c>
    </row>
    <row r="739" spans="23:25" x14ac:dyDescent="0.25">
      <c r="W739" s="38" t="s">
        <v>26</v>
      </c>
      <c r="X739" s="36">
        <f t="shared" si="663"/>
        <v>47719</v>
      </c>
      <c r="Y739" s="36">
        <f t="shared" ref="Y739" si="718">X739-1</f>
        <v>47718</v>
      </c>
    </row>
    <row r="740" spans="23:25" x14ac:dyDescent="0.25">
      <c r="W740" s="38" t="s">
        <v>26</v>
      </c>
      <c r="X740" s="36">
        <f t="shared" si="663"/>
        <v>47720</v>
      </c>
      <c r="Y740" s="36">
        <f t="shared" ref="Y740" si="719">X740+1</f>
        <v>47721</v>
      </c>
    </row>
    <row r="741" spans="23:25" x14ac:dyDescent="0.25">
      <c r="W741" s="38" t="s">
        <v>26</v>
      </c>
      <c r="X741" s="36">
        <f t="shared" si="663"/>
        <v>47726</v>
      </c>
      <c r="Y741" s="36">
        <f t="shared" ref="Y741" si="720">X741-1</f>
        <v>47725</v>
      </c>
    </row>
    <row r="742" spans="23:25" x14ac:dyDescent="0.25">
      <c r="W742" s="38" t="s">
        <v>26</v>
      </c>
      <c r="X742" s="36">
        <f t="shared" si="663"/>
        <v>47727</v>
      </c>
      <c r="Y742" s="36">
        <f t="shared" ref="Y742" si="721">X742+1</f>
        <v>47728</v>
      </c>
    </row>
    <row r="743" spans="23:25" x14ac:dyDescent="0.25">
      <c r="W743" s="38" t="s">
        <v>26</v>
      </c>
      <c r="X743" s="36">
        <f t="shared" si="663"/>
        <v>47733</v>
      </c>
      <c r="Y743" s="36">
        <f t="shared" ref="Y743" si="722">X743-1</f>
        <v>47732</v>
      </c>
    </row>
    <row r="744" spans="23:25" x14ac:dyDescent="0.25">
      <c r="W744" s="38" t="s">
        <v>26</v>
      </c>
      <c r="X744" s="36">
        <f t="shared" si="663"/>
        <v>47734</v>
      </c>
      <c r="Y744" s="36">
        <f t="shared" ref="Y744" si="723">X744+1</f>
        <v>47735</v>
      </c>
    </row>
    <row r="745" spans="23:25" x14ac:dyDescent="0.25">
      <c r="W745" s="38" t="s">
        <v>26</v>
      </c>
      <c r="X745" s="36">
        <f t="shared" si="663"/>
        <v>47740</v>
      </c>
      <c r="Y745" s="36">
        <f t="shared" ref="Y745" si="724">X745-1</f>
        <v>47739</v>
      </c>
    </row>
    <row r="746" spans="23:25" x14ac:dyDescent="0.25">
      <c r="W746" s="38" t="s">
        <v>26</v>
      </c>
      <c r="X746" s="36">
        <f t="shared" si="663"/>
        <v>47741</v>
      </c>
      <c r="Y746" s="36">
        <f t="shared" ref="Y746" si="725">X746+1</f>
        <v>47742</v>
      </c>
    </row>
    <row r="747" spans="23:25" x14ac:dyDescent="0.25">
      <c r="W747" s="38" t="s">
        <v>26</v>
      </c>
      <c r="X747" s="36">
        <f t="shared" si="663"/>
        <v>47747</v>
      </c>
      <c r="Y747" s="36">
        <f t="shared" ref="Y747" si="726">X747-1</f>
        <v>47746</v>
      </c>
    </row>
    <row r="748" spans="23:25" x14ac:dyDescent="0.25">
      <c r="W748" s="38" t="s">
        <v>26</v>
      </c>
      <c r="X748" s="36">
        <f t="shared" si="663"/>
        <v>47748</v>
      </c>
      <c r="Y748" s="36">
        <f t="shared" ref="Y748" si="727">X748+1</f>
        <v>47749</v>
      </c>
    </row>
    <row r="749" spans="23:25" x14ac:dyDescent="0.25">
      <c r="W749" s="38" t="s">
        <v>26</v>
      </c>
      <c r="X749" s="36">
        <f t="shared" ref="X749:X776" si="728">X747+7</f>
        <v>47754</v>
      </c>
      <c r="Y749" s="36">
        <f t="shared" ref="Y749" si="729">X749-1</f>
        <v>47753</v>
      </c>
    </row>
    <row r="750" spans="23:25" x14ac:dyDescent="0.25">
      <c r="W750" s="38" t="s">
        <v>26</v>
      </c>
      <c r="X750" s="36">
        <f t="shared" si="728"/>
        <v>47755</v>
      </c>
      <c r="Y750" s="36">
        <f t="shared" ref="Y750" si="730">X750+1</f>
        <v>47756</v>
      </c>
    </row>
    <row r="751" spans="23:25" x14ac:dyDescent="0.25">
      <c r="W751" s="38" t="s">
        <v>26</v>
      </c>
      <c r="X751" s="36">
        <f t="shared" si="728"/>
        <v>47761</v>
      </c>
      <c r="Y751" s="36">
        <f t="shared" ref="Y751" si="731">X751-1</f>
        <v>47760</v>
      </c>
    </row>
    <row r="752" spans="23:25" x14ac:dyDescent="0.25">
      <c r="W752" s="38" t="s">
        <v>26</v>
      </c>
      <c r="X752" s="36">
        <f t="shared" si="728"/>
        <v>47762</v>
      </c>
      <c r="Y752" s="36">
        <f t="shared" ref="Y752" si="732">X752+1</f>
        <v>47763</v>
      </c>
    </row>
    <row r="753" spans="23:25" x14ac:dyDescent="0.25">
      <c r="W753" s="38" t="s">
        <v>26</v>
      </c>
      <c r="X753" s="36">
        <f t="shared" si="728"/>
        <v>47768</v>
      </c>
      <c r="Y753" s="36">
        <f t="shared" ref="Y753" si="733">X753-1</f>
        <v>47767</v>
      </c>
    </row>
    <row r="754" spans="23:25" x14ac:dyDescent="0.25">
      <c r="W754" s="38" t="s">
        <v>26</v>
      </c>
      <c r="X754" s="36">
        <f t="shared" si="728"/>
        <v>47769</v>
      </c>
      <c r="Y754" s="36">
        <f t="shared" ref="Y754" si="734">X754+1</f>
        <v>47770</v>
      </c>
    </row>
    <row r="755" spans="23:25" x14ac:dyDescent="0.25">
      <c r="W755" s="38" t="s">
        <v>26</v>
      </c>
      <c r="X755" s="36">
        <f t="shared" si="728"/>
        <v>47775</v>
      </c>
      <c r="Y755" s="36">
        <f t="shared" ref="Y755" si="735">X755-1</f>
        <v>47774</v>
      </c>
    </row>
    <row r="756" spans="23:25" x14ac:dyDescent="0.25">
      <c r="W756" s="38" t="s">
        <v>26</v>
      </c>
      <c r="X756" s="36">
        <f t="shared" si="728"/>
        <v>47776</v>
      </c>
      <c r="Y756" s="36">
        <f t="shared" ref="Y756" si="736">X756+1</f>
        <v>47777</v>
      </c>
    </row>
    <row r="757" spans="23:25" x14ac:dyDescent="0.25">
      <c r="W757" s="38" t="s">
        <v>26</v>
      </c>
      <c r="X757" s="36">
        <f t="shared" si="728"/>
        <v>47782</v>
      </c>
      <c r="Y757" s="36">
        <f t="shared" ref="Y757" si="737">X757-1</f>
        <v>47781</v>
      </c>
    </row>
    <row r="758" spans="23:25" x14ac:dyDescent="0.25">
      <c r="W758" s="38" t="s">
        <v>26</v>
      </c>
      <c r="X758" s="36">
        <f t="shared" si="728"/>
        <v>47783</v>
      </c>
      <c r="Y758" s="36">
        <f t="shared" ref="Y758" si="738">X758+1</f>
        <v>47784</v>
      </c>
    </row>
    <row r="759" spans="23:25" x14ac:dyDescent="0.25">
      <c r="W759" s="38" t="s">
        <v>26</v>
      </c>
      <c r="X759" s="36">
        <f t="shared" si="728"/>
        <v>47789</v>
      </c>
      <c r="Y759" s="36">
        <f t="shared" ref="Y759" si="739">X759-1</f>
        <v>47788</v>
      </c>
    </row>
    <row r="760" spans="23:25" x14ac:dyDescent="0.25">
      <c r="W760" s="38" t="s">
        <v>26</v>
      </c>
      <c r="X760" s="36">
        <f t="shared" si="728"/>
        <v>47790</v>
      </c>
      <c r="Y760" s="36">
        <f t="shared" ref="Y760" si="740">X760+1</f>
        <v>47791</v>
      </c>
    </row>
    <row r="761" spans="23:25" x14ac:dyDescent="0.25">
      <c r="W761" s="38" t="s">
        <v>26</v>
      </c>
      <c r="X761" s="36">
        <f t="shared" si="728"/>
        <v>47796</v>
      </c>
      <c r="Y761" s="36">
        <f t="shared" ref="Y761" si="741">X761-1</f>
        <v>47795</v>
      </c>
    </row>
    <row r="762" spans="23:25" x14ac:dyDescent="0.25">
      <c r="W762" s="38" t="s">
        <v>26</v>
      </c>
      <c r="X762" s="36">
        <f t="shared" si="728"/>
        <v>47797</v>
      </c>
      <c r="Y762" s="36">
        <f t="shared" ref="Y762" si="742">X762+1</f>
        <v>47798</v>
      </c>
    </row>
    <row r="763" spans="23:25" x14ac:dyDescent="0.25">
      <c r="W763" s="38" t="s">
        <v>26</v>
      </c>
      <c r="X763" s="36">
        <f t="shared" si="728"/>
        <v>47803</v>
      </c>
      <c r="Y763" s="36">
        <f t="shared" ref="Y763" si="743">X763-1</f>
        <v>47802</v>
      </c>
    </row>
    <row r="764" spans="23:25" x14ac:dyDescent="0.25">
      <c r="W764" s="38" t="s">
        <v>26</v>
      </c>
      <c r="X764" s="36">
        <f t="shared" si="728"/>
        <v>47804</v>
      </c>
      <c r="Y764" s="36">
        <f t="shared" ref="Y764" si="744">X764+1</f>
        <v>47805</v>
      </c>
    </row>
    <row r="765" spans="23:25" x14ac:dyDescent="0.25">
      <c r="W765" s="38" t="s">
        <v>26</v>
      </c>
      <c r="X765" s="36">
        <f t="shared" si="728"/>
        <v>47810</v>
      </c>
      <c r="Y765" s="36">
        <f t="shared" ref="Y765" si="745">X765-1</f>
        <v>47809</v>
      </c>
    </row>
    <row r="766" spans="23:25" x14ac:dyDescent="0.25">
      <c r="W766" s="38" t="s">
        <v>26</v>
      </c>
      <c r="X766" s="36">
        <f t="shared" si="728"/>
        <v>47811</v>
      </c>
      <c r="Y766" s="36">
        <f t="shared" ref="Y766" si="746">X766+1</f>
        <v>47812</v>
      </c>
    </row>
    <row r="767" spans="23:25" x14ac:dyDescent="0.25">
      <c r="W767" s="38" t="s">
        <v>26</v>
      </c>
      <c r="X767" s="36">
        <f t="shared" si="728"/>
        <v>47817</v>
      </c>
      <c r="Y767" s="36">
        <f t="shared" ref="Y767" si="747">X767-1</f>
        <v>47816</v>
      </c>
    </row>
    <row r="768" spans="23:25" x14ac:dyDescent="0.25">
      <c r="W768" s="38" t="s">
        <v>26</v>
      </c>
      <c r="X768" s="36">
        <f t="shared" si="728"/>
        <v>47818</v>
      </c>
      <c r="Y768" s="36">
        <f t="shared" ref="Y768" si="748">X768+1</f>
        <v>47819</v>
      </c>
    </row>
    <row r="769" spans="23:25" x14ac:dyDescent="0.25">
      <c r="W769" s="38" t="s">
        <v>26</v>
      </c>
      <c r="X769" s="36">
        <f t="shared" si="728"/>
        <v>47824</v>
      </c>
      <c r="Y769" s="36">
        <f t="shared" ref="Y769" si="749">X769-1</f>
        <v>47823</v>
      </c>
    </row>
    <row r="770" spans="23:25" x14ac:dyDescent="0.25">
      <c r="W770" s="38" t="s">
        <v>26</v>
      </c>
      <c r="X770" s="36">
        <f t="shared" si="728"/>
        <v>47825</v>
      </c>
      <c r="Y770" s="36">
        <f t="shared" ref="Y770" si="750">X770+1</f>
        <v>47826</v>
      </c>
    </row>
    <row r="771" spans="23:25" x14ac:dyDescent="0.25">
      <c r="W771" s="38" t="s">
        <v>26</v>
      </c>
      <c r="X771" s="36">
        <f t="shared" si="728"/>
        <v>47831</v>
      </c>
      <c r="Y771" s="36">
        <f t="shared" ref="Y771" si="751">X771-1</f>
        <v>47830</v>
      </c>
    </row>
    <row r="772" spans="23:25" x14ac:dyDescent="0.25">
      <c r="W772" s="38" t="s">
        <v>26</v>
      </c>
      <c r="X772" s="36">
        <f t="shared" si="728"/>
        <v>47832</v>
      </c>
      <c r="Y772" s="36">
        <f t="shared" ref="Y772" si="752">X772+1</f>
        <v>47833</v>
      </c>
    </row>
    <row r="773" spans="23:25" x14ac:dyDescent="0.25">
      <c r="W773" s="38" t="s">
        <v>26</v>
      </c>
      <c r="X773" s="36">
        <f t="shared" si="728"/>
        <v>47838</v>
      </c>
      <c r="Y773" s="36">
        <f t="shared" ref="Y773" si="753">X773-1</f>
        <v>47837</v>
      </c>
    </row>
    <row r="774" spans="23:25" x14ac:dyDescent="0.25">
      <c r="W774" s="38" t="s">
        <v>26</v>
      </c>
      <c r="X774" s="36">
        <f t="shared" si="728"/>
        <v>47839</v>
      </c>
      <c r="Y774" s="36">
        <f t="shared" ref="Y774" si="754">X774+1</f>
        <v>47840</v>
      </c>
    </row>
    <row r="775" spans="23:25" x14ac:dyDescent="0.25">
      <c r="W775" s="38" t="s">
        <v>26</v>
      </c>
      <c r="X775" s="36">
        <f t="shared" si="728"/>
        <v>47845</v>
      </c>
      <c r="Y775" s="36">
        <f t="shared" ref="Y775" si="755">X775-1</f>
        <v>47844</v>
      </c>
    </row>
    <row r="776" spans="23:25" x14ac:dyDescent="0.25">
      <c r="W776" s="38" t="s">
        <v>26</v>
      </c>
      <c r="X776" s="36">
        <f t="shared" si="728"/>
        <v>47846</v>
      </c>
      <c r="Y776" s="36">
        <f t="shared" ref="Y776" si="756">X776+1</f>
        <v>47847</v>
      </c>
    </row>
    <row r="777" spans="23:25" x14ac:dyDescent="0.25">
      <c r="W777" s="38" t="s">
        <v>27</v>
      </c>
      <c r="X777" s="36">
        <v>45292</v>
      </c>
      <c r="Y777" s="36">
        <v>45293</v>
      </c>
    </row>
    <row r="778" spans="23:25" x14ac:dyDescent="0.25">
      <c r="W778" s="38" t="s">
        <v>27</v>
      </c>
      <c r="X778" s="36">
        <v>45306</v>
      </c>
      <c r="Y778" s="36">
        <v>45307</v>
      </c>
    </row>
    <row r="779" spans="23:25" x14ac:dyDescent="0.25">
      <c r="W779" s="38" t="s">
        <v>27</v>
      </c>
      <c r="X779" s="36">
        <v>45341</v>
      </c>
      <c r="Y779" s="36">
        <v>45342</v>
      </c>
    </row>
    <row r="780" spans="23:25" x14ac:dyDescent="0.25">
      <c r="W780" s="38" t="s">
        <v>27</v>
      </c>
      <c r="X780" s="36">
        <v>45439</v>
      </c>
      <c r="Y780" s="36">
        <v>45440</v>
      </c>
    </row>
    <row r="781" spans="23:25" x14ac:dyDescent="0.25">
      <c r="W781" s="38" t="s">
        <v>27</v>
      </c>
      <c r="X781" s="36">
        <v>45462</v>
      </c>
      <c r="Y781" s="36">
        <v>45463</v>
      </c>
    </row>
    <row r="782" spans="23:25" x14ac:dyDescent="0.25">
      <c r="W782" s="38" t="s">
        <v>27</v>
      </c>
      <c r="X782" s="36">
        <v>45477</v>
      </c>
      <c r="Y782" s="36">
        <v>45478</v>
      </c>
    </row>
    <row r="783" spans="23:25" x14ac:dyDescent="0.25">
      <c r="W783" s="38" t="s">
        <v>27</v>
      </c>
      <c r="X783" s="36">
        <v>45537</v>
      </c>
      <c r="Y783" s="36">
        <v>45538</v>
      </c>
    </row>
    <row r="784" spans="23:25" x14ac:dyDescent="0.25">
      <c r="W784" s="38" t="s">
        <v>27</v>
      </c>
      <c r="X784" s="36">
        <v>45610</v>
      </c>
      <c r="Y784" s="36">
        <v>45611</v>
      </c>
    </row>
    <row r="785" spans="23:25" x14ac:dyDescent="0.25">
      <c r="W785" s="38" t="s">
        <v>27</v>
      </c>
      <c r="X785" s="36">
        <v>45607</v>
      </c>
      <c r="Y785" s="36">
        <v>45608</v>
      </c>
    </row>
    <row r="786" spans="23:25" x14ac:dyDescent="0.25">
      <c r="W786" s="38" t="s">
        <v>27</v>
      </c>
      <c r="X786" s="36">
        <v>45624</v>
      </c>
      <c r="Y786" s="36">
        <v>45621</v>
      </c>
    </row>
    <row r="787" spans="23:25" x14ac:dyDescent="0.25">
      <c r="W787" s="38" t="s">
        <v>27</v>
      </c>
      <c r="X787" s="36">
        <v>45649</v>
      </c>
      <c r="Y787" s="36">
        <v>45646</v>
      </c>
    </row>
    <row r="788" spans="23:25" x14ac:dyDescent="0.25">
      <c r="W788" s="38" t="s">
        <v>27</v>
      </c>
      <c r="X788" s="36">
        <v>45650</v>
      </c>
      <c r="Y788" s="36">
        <v>45646</v>
      </c>
    </row>
    <row r="789" spans="23:25" x14ac:dyDescent="0.25">
      <c r="W789" s="38" t="s">
        <v>27</v>
      </c>
      <c r="X789" s="36">
        <v>45651</v>
      </c>
      <c r="Y789" s="36">
        <v>45646</v>
      </c>
    </row>
    <row r="790" spans="23:25" x14ac:dyDescent="0.25">
      <c r="W790" s="38" t="s">
        <v>27</v>
      </c>
      <c r="X790" s="36">
        <v>45652</v>
      </c>
      <c r="Y790" s="36">
        <v>45646</v>
      </c>
    </row>
    <row r="791" spans="23:25" x14ac:dyDescent="0.25">
      <c r="W791" s="38" t="s">
        <v>27</v>
      </c>
      <c r="X791" s="36">
        <v>45653</v>
      </c>
      <c r="Y791" s="36">
        <v>45663</v>
      </c>
    </row>
    <row r="792" spans="23:25" x14ac:dyDescent="0.25">
      <c r="W792" s="38" t="s">
        <v>27</v>
      </c>
      <c r="X792" s="36">
        <v>45656</v>
      </c>
      <c r="Y792" s="36">
        <v>45663</v>
      </c>
    </row>
    <row r="793" spans="23:25" x14ac:dyDescent="0.25">
      <c r="W793" s="38" t="s">
        <v>27</v>
      </c>
      <c r="X793" s="36">
        <v>45658</v>
      </c>
      <c r="Y793" s="36">
        <v>45663</v>
      </c>
    </row>
    <row r="794" spans="23:25" x14ac:dyDescent="0.25">
      <c r="W794" s="38" t="s">
        <v>27</v>
      </c>
      <c r="X794" s="36">
        <v>45659</v>
      </c>
      <c r="Y794" s="36">
        <v>45663</v>
      </c>
    </row>
    <row r="795" spans="23:25" x14ac:dyDescent="0.25">
      <c r="W795" s="38" t="s">
        <v>27</v>
      </c>
      <c r="X795" s="36">
        <v>45660</v>
      </c>
      <c r="Y795" s="36">
        <v>45663</v>
      </c>
    </row>
    <row r="796" spans="23:25" x14ac:dyDescent="0.25">
      <c r="W796" s="38" t="s">
        <v>27</v>
      </c>
      <c r="X796" s="36">
        <v>45677</v>
      </c>
      <c r="Y796" s="36">
        <v>45678</v>
      </c>
    </row>
    <row r="797" spans="23:25" x14ac:dyDescent="0.25">
      <c r="W797" s="38" t="s">
        <v>27</v>
      </c>
      <c r="X797" s="36">
        <v>45705</v>
      </c>
      <c r="Y797" s="36">
        <v>45706</v>
      </c>
    </row>
    <row r="798" spans="23:25" x14ac:dyDescent="0.25">
      <c r="W798" s="38" t="s">
        <v>27</v>
      </c>
      <c r="X798" s="36">
        <v>45793</v>
      </c>
      <c r="Y798" s="36">
        <v>45792</v>
      </c>
    </row>
    <row r="799" spans="23:25" x14ac:dyDescent="0.25">
      <c r="W799" s="38" t="s">
        <v>27</v>
      </c>
      <c r="X799" s="36">
        <v>45827</v>
      </c>
      <c r="Y799" s="36">
        <v>45826</v>
      </c>
    </row>
    <row r="800" spans="23:25" x14ac:dyDescent="0.25">
      <c r="W800" s="38" t="s">
        <v>27</v>
      </c>
      <c r="X800" s="36">
        <v>45842</v>
      </c>
      <c r="Y800" s="36">
        <v>45841</v>
      </c>
    </row>
    <row r="801" spans="23:25" x14ac:dyDescent="0.25">
      <c r="W801" s="38" t="s">
        <v>27</v>
      </c>
      <c r="X801" s="36">
        <v>45901</v>
      </c>
      <c r="Y801" s="36">
        <v>45902</v>
      </c>
    </row>
    <row r="802" spans="23:25" x14ac:dyDescent="0.25">
      <c r="W802" s="38" t="s">
        <v>27</v>
      </c>
      <c r="X802" s="36">
        <v>45943</v>
      </c>
      <c r="Y802" s="36">
        <v>45944</v>
      </c>
    </row>
    <row r="803" spans="23:25" x14ac:dyDescent="0.25">
      <c r="W803" s="38" t="s">
        <v>27</v>
      </c>
      <c r="X803" s="36">
        <v>45972</v>
      </c>
      <c r="Y803" s="36">
        <v>45973</v>
      </c>
    </row>
    <row r="804" spans="23:25" x14ac:dyDescent="0.25">
      <c r="W804" s="38" t="s">
        <v>27</v>
      </c>
      <c r="X804" s="36">
        <v>45988</v>
      </c>
      <c r="Y804" s="36">
        <v>45985</v>
      </c>
    </row>
    <row r="805" spans="23:25" x14ac:dyDescent="0.25">
      <c r="W805" s="38" t="s">
        <v>27</v>
      </c>
      <c r="X805" s="36">
        <v>46013</v>
      </c>
      <c r="Y805" s="36">
        <v>46010</v>
      </c>
    </row>
    <row r="806" spans="23:25" x14ac:dyDescent="0.25">
      <c r="W806" s="38" t="s">
        <v>27</v>
      </c>
      <c r="X806" s="36">
        <v>46014</v>
      </c>
      <c r="Y806" s="36">
        <v>46010</v>
      </c>
    </row>
    <row r="807" spans="23:25" x14ac:dyDescent="0.25">
      <c r="W807" s="38" t="s">
        <v>27</v>
      </c>
      <c r="X807" s="36">
        <v>46015</v>
      </c>
      <c r="Y807" s="36">
        <v>46010</v>
      </c>
    </row>
    <row r="808" spans="23:25" x14ac:dyDescent="0.25">
      <c r="W808" s="38" t="s">
        <v>27</v>
      </c>
      <c r="X808" s="36">
        <v>46016</v>
      </c>
      <c r="Y808" s="36">
        <v>46010</v>
      </c>
    </row>
    <row r="809" spans="23:25" x14ac:dyDescent="0.25">
      <c r="W809" s="38" t="s">
        <v>27</v>
      </c>
      <c r="X809" s="36">
        <v>46017</v>
      </c>
      <c r="Y809" s="36">
        <v>46010</v>
      </c>
    </row>
    <row r="810" spans="23:25" x14ac:dyDescent="0.25">
      <c r="W810" s="38" t="s">
        <v>27</v>
      </c>
      <c r="X810" s="36">
        <v>46020</v>
      </c>
      <c r="Y810" s="36">
        <v>46027</v>
      </c>
    </row>
    <row r="811" spans="23:25" x14ac:dyDescent="0.25">
      <c r="W811" s="38" t="s">
        <v>27</v>
      </c>
      <c r="X811" s="36">
        <v>46021</v>
      </c>
      <c r="Y811" s="36">
        <v>46027</v>
      </c>
    </row>
    <row r="812" spans="23:25" x14ac:dyDescent="0.25">
      <c r="W812" s="38" t="s">
        <v>27</v>
      </c>
      <c r="X812" s="36">
        <v>46022</v>
      </c>
      <c r="Y812" s="36">
        <v>46027</v>
      </c>
    </row>
    <row r="813" spans="23:25" x14ac:dyDescent="0.25">
      <c r="W813" s="38" t="s">
        <v>27</v>
      </c>
      <c r="X813" s="36">
        <v>46023</v>
      </c>
      <c r="Y813" s="36">
        <v>46027</v>
      </c>
    </row>
    <row r="814" spans="23:25" x14ac:dyDescent="0.25">
      <c r="W814" s="38" t="s">
        <v>27</v>
      </c>
      <c r="X814" s="36">
        <v>46024</v>
      </c>
      <c r="Y814" s="36">
        <v>46027</v>
      </c>
    </row>
    <row r="815" spans="23:25" x14ac:dyDescent="0.25">
      <c r="W815" s="38" t="s">
        <v>27</v>
      </c>
      <c r="X815" s="36">
        <v>46041</v>
      </c>
      <c r="Y815" s="36">
        <v>46042</v>
      </c>
    </row>
    <row r="816" spans="23:25" x14ac:dyDescent="0.25">
      <c r="W816" s="38" t="s">
        <v>27</v>
      </c>
      <c r="X816" s="36">
        <v>46069</v>
      </c>
      <c r="Y816" s="36">
        <v>46070</v>
      </c>
    </row>
    <row r="817" spans="23:25" x14ac:dyDescent="0.25">
      <c r="W817" s="38" t="s">
        <v>27</v>
      </c>
      <c r="X817" s="36">
        <v>46167</v>
      </c>
      <c r="Y817" s="36">
        <v>46168</v>
      </c>
    </row>
    <row r="818" spans="23:25" x14ac:dyDescent="0.25">
      <c r="W818" s="38" t="s">
        <v>27</v>
      </c>
      <c r="X818" s="36">
        <v>46192</v>
      </c>
      <c r="Y818" s="36">
        <v>46191</v>
      </c>
    </row>
    <row r="819" spans="23:25" x14ac:dyDescent="0.25">
      <c r="W819" s="38" t="s">
        <v>27</v>
      </c>
      <c r="X819" s="36">
        <v>46206</v>
      </c>
      <c r="Y819" s="36">
        <v>46205</v>
      </c>
    </row>
    <row r="820" spans="23:25" x14ac:dyDescent="0.25">
      <c r="W820" s="38" t="s">
        <v>27</v>
      </c>
      <c r="X820" s="36">
        <v>46272</v>
      </c>
      <c r="Y820" s="36">
        <v>46273</v>
      </c>
    </row>
    <row r="821" spans="23:25" x14ac:dyDescent="0.25">
      <c r="W821" s="38" t="s">
        <v>27</v>
      </c>
      <c r="X821" s="36">
        <v>46307</v>
      </c>
      <c r="Y821" s="36">
        <v>46308</v>
      </c>
    </row>
    <row r="822" spans="23:25" x14ac:dyDescent="0.25">
      <c r="W822" s="38" t="s">
        <v>27</v>
      </c>
      <c r="X822" s="36">
        <v>46337</v>
      </c>
      <c r="Y822" s="36">
        <v>46338</v>
      </c>
    </row>
    <row r="823" spans="23:25" x14ac:dyDescent="0.25">
      <c r="W823" s="38" t="s">
        <v>27</v>
      </c>
      <c r="X823" s="36">
        <v>46352</v>
      </c>
      <c r="Y823" s="36">
        <v>46349</v>
      </c>
    </row>
    <row r="824" spans="23:25" x14ac:dyDescent="0.25">
      <c r="W824" s="38" t="s">
        <v>27</v>
      </c>
      <c r="X824" s="36">
        <v>46377</v>
      </c>
      <c r="Y824" s="36">
        <v>46374</v>
      </c>
    </row>
    <row r="825" spans="23:25" x14ac:dyDescent="0.25">
      <c r="W825" s="38" t="s">
        <v>27</v>
      </c>
      <c r="X825" s="36">
        <v>46378</v>
      </c>
      <c r="Y825" s="36">
        <v>46374</v>
      </c>
    </row>
    <row r="826" spans="23:25" x14ac:dyDescent="0.25">
      <c r="W826" s="38" t="s">
        <v>27</v>
      </c>
      <c r="X826" s="36">
        <v>46379</v>
      </c>
      <c r="Y826" s="36">
        <v>46374</v>
      </c>
    </row>
    <row r="827" spans="23:25" x14ac:dyDescent="0.25">
      <c r="W827" s="38" t="s">
        <v>27</v>
      </c>
      <c r="X827" s="36">
        <v>46380</v>
      </c>
      <c r="Y827" s="36">
        <v>46374</v>
      </c>
    </row>
    <row r="828" spans="23:25" x14ac:dyDescent="0.25">
      <c r="W828" s="38" t="s">
        <v>27</v>
      </c>
      <c r="X828" s="36">
        <v>46381</v>
      </c>
      <c r="Y828" s="36">
        <v>46374</v>
      </c>
    </row>
    <row r="829" spans="23:25" x14ac:dyDescent="0.25">
      <c r="W829" s="38" t="s">
        <v>27</v>
      </c>
      <c r="X829" s="36">
        <v>46384</v>
      </c>
      <c r="Y829" s="36">
        <v>46391</v>
      </c>
    </row>
    <row r="830" spans="23:25" x14ac:dyDescent="0.25">
      <c r="W830" s="38" t="s">
        <v>27</v>
      </c>
      <c r="X830" s="36">
        <v>46385</v>
      </c>
      <c r="Y830" s="36">
        <v>46391</v>
      </c>
    </row>
    <row r="831" spans="23:25" x14ac:dyDescent="0.25">
      <c r="W831" s="38" t="s">
        <v>27</v>
      </c>
      <c r="X831" s="36">
        <v>46386</v>
      </c>
      <c r="Y831" s="36">
        <v>46391</v>
      </c>
    </row>
    <row r="832" spans="23:25" x14ac:dyDescent="0.25">
      <c r="W832" s="38" t="s">
        <v>27</v>
      </c>
      <c r="X832" s="36">
        <v>46387</v>
      </c>
      <c r="Y832" s="36">
        <v>46391</v>
      </c>
    </row>
    <row r="833" spans="23:25" x14ac:dyDescent="0.25">
      <c r="W833" s="38" t="s">
        <v>27</v>
      </c>
      <c r="X833" s="36">
        <v>46388</v>
      </c>
      <c r="Y833" s="36">
        <v>46391</v>
      </c>
    </row>
    <row r="834" spans="23:25" x14ac:dyDescent="0.25">
      <c r="W834" s="38" t="s">
        <v>27</v>
      </c>
      <c r="X834" s="36">
        <v>46405</v>
      </c>
      <c r="Y834" s="36">
        <v>46406</v>
      </c>
    </row>
    <row r="835" spans="23:25" x14ac:dyDescent="0.25">
      <c r="W835" s="38" t="s">
        <v>27</v>
      </c>
      <c r="X835" s="36">
        <v>46433</v>
      </c>
      <c r="Y835" s="36">
        <v>46434</v>
      </c>
    </row>
    <row r="836" spans="23:25" x14ac:dyDescent="0.25">
      <c r="W836" s="38" t="s">
        <v>27</v>
      </c>
      <c r="X836" s="36">
        <v>46538</v>
      </c>
      <c r="Y836" s="36">
        <v>46539</v>
      </c>
    </row>
    <row r="837" spans="23:25" x14ac:dyDescent="0.25">
      <c r="W837" s="38" t="s">
        <v>27</v>
      </c>
      <c r="X837" s="36">
        <v>46556</v>
      </c>
      <c r="Y837" s="36">
        <v>46555</v>
      </c>
    </row>
    <row r="838" spans="23:25" x14ac:dyDescent="0.25">
      <c r="W838" s="38" t="s">
        <v>27</v>
      </c>
      <c r="X838" s="36">
        <v>46573</v>
      </c>
      <c r="Y838" s="36">
        <v>46574</v>
      </c>
    </row>
    <row r="839" spans="23:25" x14ac:dyDescent="0.25">
      <c r="W839" s="38" t="s">
        <v>27</v>
      </c>
      <c r="X839" s="36">
        <v>46636</v>
      </c>
      <c r="Y839" s="36">
        <v>46637</v>
      </c>
    </row>
    <row r="840" spans="23:25" x14ac:dyDescent="0.25">
      <c r="W840" s="38" t="s">
        <v>27</v>
      </c>
      <c r="X840" s="36">
        <v>46671</v>
      </c>
      <c r="Y840" s="36">
        <v>46672</v>
      </c>
    </row>
    <row r="841" spans="23:25" x14ac:dyDescent="0.25">
      <c r="W841" s="38" t="s">
        <v>27</v>
      </c>
      <c r="X841" s="36">
        <v>46702</v>
      </c>
      <c r="Y841" s="36">
        <v>46701</v>
      </c>
    </row>
    <row r="842" spans="23:25" x14ac:dyDescent="0.25">
      <c r="W842" s="38" t="s">
        <v>27</v>
      </c>
      <c r="X842" s="36">
        <v>46716</v>
      </c>
      <c r="Y842" s="36">
        <v>46713</v>
      </c>
    </row>
    <row r="843" spans="23:25" x14ac:dyDescent="0.25">
      <c r="W843" s="38" t="s">
        <v>27</v>
      </c>
      <c r="X843" s="36">
        <v>46741</v>
      </c>
      <c r="Y843" s="36">
        <v>46738</v>
      </c>
    </row>
    <row r="844" spans="23:25" x14ac:dyDescent="0.25">
      <c r="W844" s="38" t="s">
        <v>27</v>
      </c>
      <c r="X844" s="36">
        <v>46742</v>
      </c>
      <c r="Y844" s="36">
        <v>46738</v>
      </c>
    </row>
    <row r="845" spans="23:25" x14ac:dyDescent="0.25">
      <c r="W845" s="38" t="s">
        <v>27</v>
      </c>
      <c r="X845" s="36">
        <v>46743</v>
      </c>
      <c r="Y845" s="36">
        <v>46738</v>
      </c>
    </row>
    <row r="846" spans="23:25" x14ac:dyDescent="0.25">
      <c r="W846" s="38" t="s">
        <v>27</v>
      </c>
      <c r="X846" s="36">
        <v>46744</v>
      </c>
      <c r="Y846" s="36">
        <v>46738</v>
      </c>
    </row>
    <row r="847" spans="23:25" x14ac:dyDescent="0.25">
      <c r="W847" s="38" t="s">
        <v>27</v>
      </c>
      <c r="X847" s="36">
        <v>46745</v>
      </c>
      <c r="Y847" s="36">
        <v>46738</v>
      </c>
    </row>
    <row r="848" spans="23:25" x14ac:dyDescent="0.25">
      <c r="W848" s="38" t="s">
        <v>27</v>
      </c>
      <c r="X848" s="36">
        <v>46748</v>
      </c>
      <c r="Y848" s="36">
        <v>46755</v>
      </c>
    </row>
    <row r="849" spans="23:25" x14ac:dyDescent="0.25">
      <c r="W849" s="38" t="s">
        <v>27</v>
      </c>
      <c r="X849" s="36">
        <v>46749</v>
      </c>
      <c r="Y849" s="36">
        <v>46755</v>
      </c>
    </row>
    <row r="850" spans="23:25" x14ac:dyDescent="0.25">
      <c r="W850" s="38" t="s">
        <v>27</v>
      </c>
      <c r="X850" s="36">
        <v>46750</v>
      </c>
      <c r="Y850" s="36">
        <v>46755</v>
      </c>
    </row>
    <row r="851" spans="23:25" x14ac:dyDescent="0.25">
      <c r="W851" s="38" t="s">
        <v>27</v>
      </c>
      <c r="X851" s="36">
        <v>46751</v>
      </c>
      <c r="Y851" s="36">
        <v>46755</v>
      </c>
    </row>
    <row r="852" spans="23:25" x14ac:dyDescent="0.25">
      <c r="W852" s="38" t="s">
        <v>27</v>
      </c>
      <c r="X852" s="36">
        <v>46752</v>
      </c>
      <c r="Y852" s="36">
        <v>46755</v>
      </c>
    </row>
    <row r="853" spans="23:25" x14ac:dyDescent="0.25">
      <c r="W853" s="38" t="s">
        <v>27</v>
      </c>
      <c r="X853" s="36">
        <v>46769</v>
      </c>
      <c r="Y853" s="36">
        <v>46770</v>
      </c>
    </row>
    <row r="854" spans="23:25" x14ac:dyDescent="0.25">
      <c r="W854" s="38" t="s">
        <v>27</v>
      </c>
      <c r="X854" s="36">
        <v>46804</v>
      </c>
      <c r="Y854" s="36">
        <v>46805</v>
      </c>
    </row>
    <row r="855" spans="23:25" x14ac:dyDescent="0.25">
      <c r="W855" s="38" t="s">
        <v>27</v>
      </c>
      <c r="X855" s="36">
        <v>46902</v>
      </c>
      <c r="Y855" s="36">
        <v>46903</v>
      </c>
    </row>
    <row r="856" spans="23:25" x14ac:dyDescent="0.25">
      <c r="W856" s="38" t="s">
        <v>27</v>
      </c>
      <c r="X856" s="36">
        <v>46923</v>
      </c>
      <c r="Y856" s="36">
        <v>46924</v>
      </c>
    </row>
    <row r="857" spans="23:25" x14ac:dyDescent="0.25">
      <c r="W857" s="38" t="s">
        <v>27</v>
      </c>
      <c r="X857" s="36">
        <v>46938</v>
      </c>
      <c r="Y857" s="36">
        <v>46939</v>
      </c>
    </row>
    <row r="858" spans="23:25" x14ac:dyDescent="0.25">
      <c r="W858" s="38" t="s">
        <v>27</v>
      </c>
      <c r="X858" s="36">
        <v>47000</v>
      </c>
      <c r="Y858" s="36">
        <v>47001</v>
      </c>
    </row>
    <row r="859" spans="23:25" x14ac:dyDescent="0.25">
      <c r="W859" s="38" t="s">
        <v>27</v>
      </c>
      <c r="X859" s="36">
        <v>47035</v>
      </c>
      <c r="Y859" s="36">
        <v>47036</v>
      </c>
    </row>
    <row r="860" spans="23:25" x14ac:dyDescent="0.25">
      <c r="W860" s="38" t="s">
        <v>27</v>
      </c>
      <c r="X860" s="36">
        <v>47067</v>
      </c>
      <c r="Y860" s="36">
        <v>47066</v>
      </c>
    </row>
    <row r="861" spans="23:25" x14ac:dyDescent="0.25">
      <c r="W861" s="38" t="s">
        <v>27</v>
      </c>
      <c r="X861" s="36">
        <v>47080</v>
      </c>
      <c r="Y861" s="36">
        <v>47077</v>
      </c>
    </row>
    <row r="862" spans="23:25" x14ac:dyDescent="0.25">
      <c r="W862" s="38" t="s">
        <v>27</v>
      </c>
      <c r="X862" s="36">
        <v>47112</v>
      </c>
      <c r="Y862" s="36">
        <v>47109</v>
      </c>
    </row>
    <row r="863" spans="23:25" x14ac:dyDescent="0.25">
      <c r="W863" s="38" t="s">
        <v>27</v>
      </c>
      <c r="X863" s="36">
        <v>47113</v>
      </c>
      <c r="Y863" s="36">
        <v>47109</v>
      </c>
    </row>
    <row r="864" spans="23:25" x14ac:dyDescent="0.25">
      <c r="W864" s="38" t="s">
        <v>27</v>
      </c>
      <c r="X864" s="36">
        <v>47114</v>
      </c>
      <c r="Y864" s="36">
        <v>47109</v>
      </c>
    </row>
    <row r="865" spans="23:25" x14ac:dyDescent="0.25">
      <c r="W865" s="38" t="s">
        <v>27</v>
      </c>
      <c r="X865" s="36">
        <v>47115</v>
      </c>
      <c r="Y865" s="36">
        <v>47109</v>
      </c>
    </row>
    <row r="866" spans="23:25" x14ac:dyDescent="0.25">
      <c r="W866" s="38" t="s">
        <v>27</v>
      </c>
      <c r="X866" s="36">
        <v>47116</v>
      </c>
      <c r="Y866" s="36">
        <v>47109</v>
      </c>
    </row>
    <row r="867" spans="23:25" x14ac:dyDescent="0.25">
      <c r="W867" s="38" t="s">
        <v>27</v>
      </c>
      <c r="X867" s="36">
        <v>47119</v>
      </c>
      <c r="Y867" s="36">
        <v>47126</v>
      </c>
    </row>
    <row r="868" spans="23:25" x14ac:dyDescent="0.25">
      <c r="W868" s="38" t="s">
        <v>27</v>
      </c>
      <c r="X868" s="36">
        <v>47120</v>
      </c>
      <c r="Y868" s="36">
        <v>47126</v>
      </c>
    </row>
    <row r="869" spans="23:25" x14ac:dyDescent="0.25">
      <c r="W869" s="38" t="s">
        <v>27</v>
      </c>
      <c r="X869" s="36">
        <v>47121</v>
      </c>
      <c r="Y869" s="36">
        <v>47126</v>
      </c>
    </row>
    <row r="870" spans="23:25" x14ac:dyDescent="0.25">
      <c r="W870" s="38" t="s">
        <v>27</v>
      </c>
      <c r="X870" s="36">
        <v>47122</v>
      </c>
      <c r="Y870" s="36">
        <v>47126</v>
      </c>
    </row>
    <row r="871" spans="23:25" x14ac:dyDescent="0.25">
      <c r="W871" s="38" t="s">
        <v>27</v>
      </c>
      <c r="X871" s="36">
        <v>47123</v>
      </c>
      <c r="Y871" s="36">
        <v>47126</v>
      </c>
    </row>
    <row r="872" spans="23:25" x14ac:dyDescent="0.25">
      <c r="W872" s="38" t="s">
        <v>27</v>
      </c>
      <c r="X872" s="36">
        <v>47133</v>
      </c>
      <c r="Y872" s="36">
        <v>47134</v>
      </c>
    </row>
    <row r="873" spans="23:25" x14ac:dyDescent="0.25">
      <c r="W873" s="38" t="s">
        <v>27</v>
      </c>
      <c r="X873" s="36">
        <v>47168</v>
      </c>
      <c r="Y873" s="36">
        <v>47169</v>
      </c>
    </row>
    <row r="874" spans="23:25" x14ac:dyDescent="0.25">
      <c r="W874" s="38" t="s">
        <v>27</v>
      </c>
      <c r="X874" s="36">
        <v>47266</v>
      </c>
      <c r="Y874" s="36">
        <v>47267</v>
      </c>
    </row>
    <row r="875" spans="23:25" x14ac:dyDescent="0.25">
      <c r="W875" s="38" t="s">
        <v>27</v>
      </c>
      <c r="X875" s="36">
        <v>47288</v>
      </c>
      <c r="Y875" s="36">
        <v>47289</v>
      </c>
    </row>
    <row r="876" spans="23:25" x14ac:dyDescent="0.25">
      <c r="W876" s="38" t="s">
        <v>27</v>
      </c>
      <c r="X876" s="36">
        <v>47303</v>
      </c>
      <c r="Y876" s="36">
        <v>47304</v>
      </c>
    </row>
    <row r="877" spans="23:25" x14ac:dyDescent="0.25">
      <c r="W877" s="38" t="s">
        <v>27</v>
      </c>
      <c r="X877" s="36">
        <v>47364</v>
      </c>
      <c r="Y877" s="36">
        <v>47365</v>
      </c>
    </row>
    <row r="878" spans="23:25" x14ac:dyDescent="0.25">
      <c r="W878" s="38" t="s">
        <v>27</v>
      </c>
      <c r="X878" s="36">
        <v>47399</v>
      </c>
      <c r="Y878" s="36">
        <v>47400</v>
      </c>
    </row>
    <row r="879" spans="23:25" x14ac:dyDescent="0.25">
      <c r="W879" s="38" t="s">
        <v>27</v>
      </c>
      <c r="X879" s="36">
        <v>47434</v>
      </c>
      <c r="Y879" s="36">
        <v>47435</v>
      </c>
    </row>
    <row r="880" spans="23:25" x14ac:dyDescent="0.25">
      <c r="W880" s="38" t="s">
        <v>27</v>
      </c>
      <c r="X880" s="36">
        <v>47444</v>
      </c>
      <c r="Y880" s="36">
        <v>47441</v>
      </c>
    </row>
    <row r="881" spans="23:25" x14ac:dyDescent="0.25">
      <c r="W881" s="38" t="s">
        <v>27</v>
      </c>
      <c r="X881" s="36">
        <v>47476</v>
      </c>
      <c r="Y881" s="36">
        <v>47473</v>
      </c>
    </row>
    <row r="882" spans="23:25" x14ac:dyDescent="0.25">
      <c r="W882" s="38" t="s">
        <v>27</v>
      </c>
      <c r="X882" s="36">
        <v>47477</v>
      </c>
      <c r="Y882" s="36">
        <v>47473</v>
      </c>
    </row>
    <row r="883" spans="23:25" x14ac:dyDescent="0.25">
      <c r="W883" s="38" t="s">
        <v>27</v>
      </c>
      <c r="X883" s="36">
        <v>47478</v>
      </c>
      <c r="Y883" s="36">
        <v>47473</v>
      </c>
    </row>
    <row r="884" spans="23:25" x14ac:dyDescent="0.25">
      <c r="W884" s="38" t="s">
        <v>27</v>
      </c>
      <c r="X884" s="36">
        <v>47479</v>
      </c>
      <c r="Y884" s="36">
        <v>47473</v>
      </c>
    </row>
    <row r="885" spans="23:25" x14ac:dyDescent="0.25">
      <c r="W885" s="38" t="s">
        <v>27</v>
      </c>
      <c r="X885" s="36">
        <v>47480</v>
      </c>
      <c r="Y885" s="36">
        <v>47473</v>
      </c>
    </row>
    <row r="886" spans="23:25" x14ac:dyDescent="0.25">
      <c r="W886" s="38" t="s">
        <v>27</v>
      </c>
      <c r="X886" s="36">
        <v>47483</v>
      </c>
      <c r="Y886" s="36">
        <v>47490</v>
      </c>
    </row>
    <row r="887" spans="23:25" x14ac:dyDescent="0.25">
      <c r="W887" s="38" t="s">
        <v>27</v>
      </c>
      <c r="X887" s="36">
        <v>47484</v>
      </c>
      <c r="Y887" s="36">
        <v>47490</v>
      </c>
    </row>
    <row r="888" spans="23:25" x14ac:dyDescent="0.25">
      <c r="W888" s="38" t="s">
        <v>27</v>
      </c>
      <c r="X888" s="36">
        <v>47485</v>
      </c>
      <c r="Y888" s="36">
        <v>47490</v>
      </c>
    </row>
    <row r="889" spans="23:25" x14ac:dyDescent="0.25">
      <c r="W889" s="38" t="s">
        <v>27</v>
      </c>
      <c r="X889" s="36">
        <v>47486</v>
      </c>
      <c r="Y889" s="36">
        <v>47490</v>
      </c>
    </row>
    <row r="890" spans="23:25" x14ac:dyDescent="0.25">
      <c r="W890" s="38" t="s">
        <v>27</v>
      </c>
      <c r="X890" s="36">
        <v>47487</v>
      </c>
      <c r="Y890" s="36">
        <v>47490</v>
      </c>
    </row>
    <row r="891" spans="23:25" x14ac:dyDescent="0.25">
      <c r="W891" s="38" t="s">
        <v>27</v>
      </c>
      <c r="X891" s="36">
        <v>47504</v>
      </c>
      <c r="Y891" s="36">
        <v>47505</v>
      </c>
    </row>
    <row r="892" spans="23:25" x14ac:dyDescent="0.25">
      <c r="W892" s="38" t="s">
        <v>27</v>
      </c>
      <c r="X892" s="36">
        <v>47532</v>
      </c>
      <c r="Y892" s="36">
        <v>47533</v>
      </c>
    </row>
    <row r="893" spans="23:25" x14ac:dyDescent="0.25">
      <c r="W893" s="38" t="s">
        <v>27</v>
      </c>
      <c r="X893" s="36">
        <v>47630</v>
      </c>
      <c r="Y893" s="36">
        <v>47631</v>
      </c>
    </row>
    <row r="894" spans="23:25" x14ac:dyDescent="0.25">
      <c r="W894" s="38" t="s">
        <v>27</v>
      </c>
      <c r="X894" s="36">
        <v>47653</v>
      </c>
      <c r="Y894" s="36">
        <v>47652</v>
      </c>
    </row>
    <row r="895" spans="23:25" x14ac:dyDescent="0.25">
      <c r="W895" s="38" t="s">
        <v>27</v>
      </c>
      <c r="X895" s="36">
        <v>47668</v>
      </c>
      <c r="Y895" s="36">
        <v>47667</v>
      </c>
    </row>
    <row r="896" spans="23:25" x14ac:dyDescent="0.25">
      <c r="W896" s="38" t="s">
        <v>27</v>
      </c>
      <c r="X896" s="36">
        <v>47728</v>
      </c>
      <c r="Y896" s="36">
        <v>47729</v>
      </c>
    </row>
    <row r="897" spans="23:25" x14ac:dyDescent="0.25">
      <c r="W897" s="38" t="s">
        <v>27</v>
      </c>
      <c r="X897" s="36">
        <v>47801</v>
      </c>
      <c r="Y897" s="36">
        <v>47800</v>
      </c>
    </row>
    <row r="898" spans="23:25" x14ac:dyDescent="0.25">
      <c r="W898" s="38" t="s">
        <v>27</v>
      </c>
      <c r="X898" s="36">
        <v>47798</v>
      </c>
      <c r="Y898" s="36">
        <v>47799</v>
      </c>
    </row>
    <row r="899" spans="23:25" x14ac:dyDescent="0.25">
      <c r="W899" s="38" t="s">
        <v>27</v>
      </c>
      <c r="X899" s="36">
        <v>47815</v>
      </c>
      <c r="Y899" s="36">
        <v>47812</v>
      </c>
    </row>
    <row r="900" spans="23:25" x14ac:dyDescent="0.25">
      <c r="W900" s="38" t="s">
        <v>27</v>
      </c>
      <c r="X900" s="36">
        <v>47840</v>
      </c>
      <c r="Y900" s="36">
        <v>47837</v>
      </c>
    </row>
    <row r="901" spans="23:25" x14ac:dyDescent="0.25">
      <c r="W901" s="38" t="s">
        <v>27</v>
      </c>
      <c r="X901" s="36">
        <v>47841</v>
      </c>
      <c r="Y901" s="36">
        <v>47837</v>
      </c>
    </row>
    <row r="902" spans="23:25" x14ac:dyDescent="0.25">
      <c r="W902" s="38" t="s">
        <v>27</v>
      </c>
      <c r="X902" s="36">
        <v>47842</v>
      </c>
      <c r="Y902" s="36">
        <v>47837</v>
      </c>
    </row>
  </sheetData>
  <dataConsolidate/>
  <mergeCells count="13">
    <mergeCell ref="K11:K12"/>
    <mergeCell ref="L11:L12"/>
    <mergeCell ref="J9:L9"/>
    <mergeCell ref="K24:K25"/>
    <mergeCell ref="J22:L22"/>
    <mergeCell ref="D2:F2"/>
    <mergeCell ref="D34:F35"/>
    <mergeCell ref="C65:F65"/>
    <mergeCell ref="C36:F36"/>
    <mergeCell ref="E40:F40"/>
    <mergeCell ref="C37:F37"/>
    <mergeCell ref="C38:F38"/>
    <mergeCell ref="C39:F39"/>
  </mergeCells>
  <conditionalFormatting sqref="F41:F64 U41:U64">
    <cfRule type="expression" dxfId="1" priority="3" stopIfTrue="1">
      <formula>C41=0</formula>
    </cfRule>
  </conditionalFormatting>
  <conditionalFormatting sqref="R41:R64">
    <cfRule type="expression" dxfId="0" priority="4" stopIfTrue="1">
      <formula>Q41=0</formula>
    </cfRule>
  </conditionalFormatting>
  <dataValidations count="3">
    <dataValidation type="list" allowBlank="1" showInputMessage="1" showErrorMessage="1" errorTitle="Error" error="Must select from list!_x000a_Hit Esc" sqref="F11" xr:uid="{00000000-0002-0000-0000-000000000000}">
      <formula1>lt_pathways</formula1>
    </dataValidation>
    <dataValidation type="list" allowBlank="1" showInputMessage="1" showErrorMessage="1" errorTitle="Error" error="Must select from list!_x000a_Hit Esc_x000a_" sqref="F13" xr:uid="{00000000-0002-0000-0000-000001000000}">
      <formula1>lt_event</formula1>
    </dataValidation>
    <dataValidation type="date" allowBlank="1" showInputMessage="1" showErrorMessage="1" errorTitle="Error" error="Must enter date in dd/mm/yyyy format!_x000a_Hit Esc and try again_x000a__x000a_" sqref="F16" xr:uid="{00000000-0002-0000-0000-000002000000}">
      <formula1>1</formula1>
      <formula2>73051</formula2>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Error" error="Must select from list!_x000a_Hit Esc" xr:uid="{00000000-0002-0000-0000-000003000000}">
          <x14:formula1>
            <xm:f>Hidden!$F$3:$F$6</xm:f>
          </x14:formula1>
          <xm:sqref>F14</xm:sqref>
        </x14:dataValidation>
        <x14:dataValidation type="list" allowBlank="1" showInputMessage="1" showErrorMessage="1" errorTitle="Error" error="Must select from list!_x000a_Hit Esc" xr:uid="{00000000-0002-0000-0000-000004000000}">
          <x14:formula1>
            <xm:f>Hidden!$H$3:$H$6</xm:f>
          </x14:formula1>
          <xm:sqref>F15</xm:sqref>
        </x14:dataValidation>
        <x14:dataValidation type="list" allowBlank="1" showInputMessage="1" showErrorMessage="1" errorTitle="Error" error="Must select from list!_x000a_Hit Esc" xr:uid="{3F8607F5-215D-414C-9571-A59858FAA71B}">
          <x14:formula1>
            <xm:f>Hidden!$AL$3:$AL$5</xm:f>
          </x14:formula1>
          <xm:sqref>F12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AM434"/>
  <sheetViews>
    <sheetView topLeftCell="A3" zoomScaleNormal="100" workbookViewId="0">
      <selection activeCell="A12" sqref="A12"/>
    </sheetView>
  </sheetViews>
  <sheetFormatPr defaultRowHeight="15" x14ac:dyDescent="0.25"/>
  <cols>
    <col min="2" max="2" width="138" customWidth="1"/>
    <col min="3" max="3" width="15" bestFit="1" customWidth="1"/>
    <col min="4" max="4" width="14.42578125" bestFit="1" customWidth="1"/>
    <col min="5" max="5" width="12.42578125" customWidth="1"/>
    <col min="6" max="6" width="12.5703125" customWidth="1"/>
    <col min="10" max="10" width="54.7109375" bestFit="1" customWidth="1"/>
    <col min="12" max="12" width="64.28515625" bestFit="1" customWidth="1"/>
    <col min="14" max="14" width="55.85546875" bestFit="1" customWidth="1"/>
    <col min="16" max="16" width="55.85546875" bestFit="1" customWidth="1"/>
    <col min="18" max="18" width="88.5703125" bestFit="1" customWidth="1"/>
    <col min="20" max="20" width="81.85546875" customWidth="1"/>
    <col min="21" max="21" width="13.5703125" customWidth="1"/>
    <col min="22" max="22" width="83.140625" customWidth="1"/>
    <col min="23" max="23" width="5.140625" bestFit="1" customWidth="1"/>
    <col min="24" max="24" width="218.5703125" bestFit="1" customWidth="1"/>
    <col min="25" max="25" width="3.7109375" bestFit="1" customWidth="1"/>
    <col min="26" max="26" width="39.85546875" customWidth="1"/>
    <col min="27" max="27" width="5.7109375" bestFit="1" customWidth="1"/>
    <col min="30" max="30" width="84.42578125" bestFit="1" customWidth="1"/>
    <col min="31" max="31" width="62.7109375" bestFit="1" customWidth="1"/>
    <col min="33" max="33" width="48.42578125" bestFit="1" customWidth="1"/>
    <col min="38" max="38" width="8.42578125" customWidth="1"/>
  </cols>
  <sheetData>
    <row r="1" spans="2:39" x14ac:dyDescent="0.25">
      <c r="AE1" t="s">
        <v>28</v>
      </c>
      <c r="AF1" t="s">
        <v>29</v>
      </c>
      <c r="AG1" t="s">
        <v>30</v>
      </c>
      <c r="AK1" s="31"/>
    </row>
    <row r="2" spans="2:39" ht="16.5" customHeight="1" x14ac:dyDescent="0.25">
      <c r="B2" t="s">
        <v>31</v>
      </c>
      <c r="H2" s="1"/>
      <c r="J2" s="3" t="s">
        <v>32</v>
      </c>
      <c r="L2" s="3" t="s">
        <v>33</v>
      </c>
      <c r="N2" s="3" t="s">
        <v>34</v>
      </c>
      <c r="P2" s="3" t="s">
        <v>35</v>
      </c>
      <c r="R2" s="3" t="s">
        <v>36</v>
      </c>
      <c r="T2" s="3" t="s">
        <v>37</v>
      </c>
      <c r="V2" t="s">
        <v>4</v>
      </c>
      <c r="AE2">
        <f t="array" ref="AE2">LEN(AE3&amp;AE4&amp;AE5)+3+4+MAX(LEN(AJ3:AJ16))+MAX(LEN(AH3:AH7))+23</f>
        <v>173</v>
      </c>
      <c r="AF2">
        <f>(255-AE2)/(COUNTA(AD13:AD16)+COUNTA(AD6:AD7))</f>
        <v>13.666666666666666</v>
      </c>
      <c r="AG2">
        <f ca="1">LEN(AE3&amp;AE4&amp;AE6&amp;AE7&amp;AE8&amp;AE9&amp;AE10&amp;AE11&amp;AE12&amp;AE13&amp;AE14&amp;AE15&amp;AE16)</f>
        <v>107</v>
      </c>
      <c r="AK2" t="str">
        <f ca="1">"mailto:" &amp; SUBSTITUTE(AE3,"&amp;","n") &amp; "?" &amp; "subject=" &amp; SUBSTITUTE(AE4,"&amp;","n") &amp; "&amp;body=" &amp; SUBSTITUTE(AE6,"&amp;","n") &amp; " (" &amp; SUBSTITUTE(AE7,"&amp;","n") &amp; ")%0d%0a" &amp; SUBSTITUTE(AE8,"&amp;","n") &amp; ": " &amp; SUBSTITUTE(AE9,"&amp;","n") &amp; " (" &amp; SUBSTITUTE(AE10,"&amp;","n") &amp; " - " &amp; SUBSTITUTE(AE11,"&amp;","n") &amp; ")%0d%0a" &amp; SUBSTITUTE(AE12,"&amp;","n") &amp; "%0d%0a" &amp; SUBSTITUTE(AE13,"&amp;","n") &amp; "%0d%0a" &amp; SUBSTITUTE(AE14,"&amp;","n") &amp; "%0d%0a" &amp; SUBSTITUTE(AE15,"&amp;","n") &amp; "%0d%0a" &amp; SUBSTITUTE(AE16,"&amp;","n")</f>
        <v>mailto:usarmy.belvoir.hqda-asa-fm.list.dasa-ce-crb-office@army.mil?subject=Notification of Upcoming Estimate&amp;body=0 (0)%0d%0a:  (0 - 0)%0d%0a01/00/00%0d%0a%0d%0a0%0d%0a0%0d%0a0</v>
      </c>
    </row>
    <row r="3" spans="2:39" ht="16.5" customHeight="1" x14ac:dyDescent="0.25">
      <c r="B3" t="s">
        <v>38</v>
      </c>
      <c r="C3">
        <v>3</v>
      </c>
      <c r="D3" s="1"/>
      <c r="F3" t="s">
        <v>39</v>
      </c>
      <c r="H3" s="1" t="s">
        <v>40</v>
      </c>
      <c r="I3">
        <v>3</v>
      </c>
      <c r="J3">
        <v>3</v>
      </c>
      <c r="K3">
        <v>4</v>
      </c>
      <c r="L3">
        <v>5</v>
      </c>
      <c r="M3">
        <v>6</v>
      </c>
      <c r="N3">
        <v>7</v>
      </c>
      <c r="O3">
        <v>8</v>
      </c>
      <c r="P3">
        <v>9</v>
      </c>
      <c r="Q3">
        <v>10</v>
      </c>
      <c r="R3">
        <v>21</v>
      </c>
      <c r="S3">
        <v>22</v>
      </c>
      <c r="T3">
        <v>23</v>
      </c>
      <c r="U3">
        <v>24</v>
      </c>
      <c r="V3">
        <v>30</v>
      </c>
      <c r="W3">
        <v>31</v>
      </c>
      <c r="X3">
        <v>32</v>
      </c>
      <c r="Y3">
        <v>33</v>
      </c>
      <c r="Z3">
        <v>40</v>
      </c>
      <c r="AA3">
        <v>41</v>
      </c>
      <c r="AD3" s="1" t="s">
        <v>41</v>
      </c>
      <c r="AE3" t="s">
        <v>42</v>
      </c>
      <c r="AG3" t="str">
        <f ca="1">OFFSET($D$26,0,ROW()-3)</f>
        <v>Major Capability Acquisition (MCA; DoDI 5000.85)</v>
      </c>
      <c r="AH3" t="s">
        <v>43</v>
      </c>
      <c r="AI3" t="str">
        <f>D27</f>
        <v>Milestone A (MS A)</v>
      </c>
      <c r="AJ3" t="s">
        <v>44</v>
      </c>
      <c r="AK3">
        <f ca="1">LEN(AK2)</f>
        <v>176</v>
      </c>
      <c r="AL3" t="str">
        <f>IF(Pathway="Software Acquisition (SWP; DoDI 5000.87)",AM3,"")</f>
        <v/>
      </c>
      <c r="AM3" t="s">
        <v>45</v>
      </c>
    </row>
    <row r="4" spans="2:39" ht="16.5" customHeight="1" x14ac:dyDescent="0.25">
      <c r="B4" t="s">
        <v>46</v>
      </c>
      <c r="C4">
        <v>3</v>
      </c>
      <c r="D4" s="1"/>
      <c r="F4" t="s">
        <v>47</v>
      </c>
      <c r="H4" s="1" t="s">
        <v>48</v>
      </c>
      <c r="I4">
        <v>1</v>
      </c>
      <c r="J4" s="2" t="s">
        <v>49</v>
      </c>
      <c r="L4" s="2" t="s">
        <v>50</v>
      </c>
      <c r="N4" t="s">
        <v>51</v>
      </c>
      <c r="O4" t="s">
        <v>52</v>
      </c>
      <c r="P4" t="s">
        <v>53</v>
      </c>
      <c r="Q4" t="s">
        <v>52</v>
      </c>
      <c r="R4" s="2" t="s">
        <v>54</v>
      </c>
      <c r="T4" s="2" t="s">
        <v>55</v>
      </c>
      <c r="V4" s="2" t="s">
        <v>56</v>
      </c>
      <c r="W4" s="2"/>
      <c r="X4" s="2" t="s">
        <v>57</v>
      </c>
      <c r="Z4" s="2" t="s">
        <v>58</v>
      </c>
      <c r="AD4" s="1" t="s">
        <v>59</v>
      </c>
      <c r="AE4" t="s">
        <v>60</v>
      </c>
      <c r="AG4" t="str">
        <f ca="1">OFFSET($D$26,0,ROW()-3)</f>
        <v>Defense Business System (DBS; DoDI 5000.75)</v>
      </c>
      <c r="AH4" t="s">
        <v>61</v>
      </c>
      <c r="AI4" t="str">
        <f t="shared" ref="AI4:AI9" si="0">D28</f>
        <v>Request for Proposal (RFP) Release</v>
      </c>
      <c r="AJ4" t="s">
        <v>62</v>
      </c>
      <c r="AK4" s="31" t="str">
        <f ca="1">HYPERLINK(IF(AK3&gt;255,LEFT(AK2,255),AK2),AE5)</f>
        <v>CLICK To Email
MS OUTLOOK Must be Open</v>
      </c>
      <c r="AL4" t="str">
        <f>IF(Pathway="Software Acquisition (SWP; DoDI 5000.87)",AM4,"")</f>
        <v/>
      </c>
      <c r="AM4" t="s">
        <v>63</v>
      </c>
    </row>
    <row r="5" spans="2:39" ht="16.5" customHeight="1" x14ac:dyDescent="0.25">
      <c r="B5" t="s">
        <v>64</v>
      </c>
      <c r="C5">
        <v>3</v>
      </c>
      <c r="D5" s="1"/>
      <c r="F5" t="s">
        <v>65</v>
      </c>
      <c r="H5" s="1" t="s">
        <v>285</v>
      </c>
      <c r="J5" t="s">
        <v>301</v>
      </c>
      <c r="K5" t="s">
        <v>52</v>
      </c>
      <c r="L5" t="s">
        <v>301</v>
      </c>
      <c r="M5" t="s">
        <v>52</v>
      </c>
      <c r="N5" t="s">
        <v>302</v>
      </c>
      <c r="O5" t="s">
        <v>52</v>
      </c>
      <c r="P5" t="s">
        <v>302</v>
      </c>
      <c r="Q5" t="s">
        <v>52</v>
      </c>
      <c r="R5" t="s">
        <v>303</v>
      </c>
      <c r="S5" t="s">
        <v>52</v>
      </c>
      <c r="T5" t="s">
        <v>303</v>
      </c>
      <c r="U5" t="s">
        <v>52</v>
      </c>
      <c r="V5" t="s">
        <v>304</v>
      </c>
      <c r="X5" t="s">
        <v>66</v>
      </c>
      <c r="Y5" t="s">
        <v>52</v>
      </c>
      <c r="Z5" t="s">
        <v>305</v>
      </c>
      <c r="AD5" s="1" t="s">
        <v>67</v>
      </c>
      <c r="AE5" t="str">
        <f>"CLICK To Email"&amp;CHAR(10)&amp;"MS OUTLOOK Must be Open"</f>
        <v>CLICK To Email
MS OUTLOOK Must be Open</v>
      </c>
      <c r="AG5" t="str">
        <f t="shared" ref="AG5:AG7" ca="1" si="1">OFFSET($D$26,0,ROW()-3)</f>
        <v>Middle Tier Acquisition Rapid Prototyping (MTA RP; DoDI 5000.80)</v>
      </c>
      <c r="AH5" t="s">
        <v>68</v>
      </c>
      <c r="AI5" t="str">
        <f t="shared" si="0"/>
        <v>Milestone B (MS B)</v>
      </c>
      <c r="AJ5" t="s">
        <v>69</v>
      </c>
      <c r="AL5" t="str">
        <f>IF(Pathway="Software Acquisition (SWP; DoDI 5000.87)",AM5,"")</f>
        <v/>
      </c>
      <c r="AM5" t="s">
        <v>70</v>
      </c>
    </row>
    <row r="6" spans="2:39" ht="16.5" customHeight="1" x14ac:dyDescent="0.25">
      <c r="B6" t="s">
        <v>71</v>
      </c>
      <c r="C6">
        <v>3</v>
      </c>
      <c r="D6" s="1"/>
      <c r="F6" t="s">
        <v>72</v>
      </c>
      <c r="H6" s="1"/>
      <c r="J6" s="2" t="s">
        <v>297</v>
      </c>
      <c r="L6" s="2" t="s">
        <v>297</v>
      </c>
      <c r="N6" s="2" t="s">
        <v>73</v>
      </c>
      <c r="P6" s="2" t="s">
        <v>73</v>
      </c>
      <c r="R6" t="s">
        <v>298</v>
      </c>
      <c r="S6" t="s">
        <v>52</v>
      </c>
      <c r="T6" t="s">
        <v>298</v>
      </c>
      <c r="U6" t="s">
        <v>52</v>
      </c>
      <c r="V6" s="2" t="s">
        <v>299</v>
      </c>
      <c r="W6" s="10" t="s">
        <v>52</v>
      </c>
      <c r="Z6" t="s">
        <v>300</v>
      </c>
      <c r="AD6" t="s">
        <v>74</v>
      </c>
      <c r="AE6">
        <f>IFERROR(IF(LEN(Planner!F9)&gt;ROUNDDOWN($AF$2,0),LEFT(Planner!F9,ROUNDDOWN($AF$2,0)),Planner!F9),"")</f>
        <v>0</v>
      </c>
      <c r="AG6" t="str">
        <f t="shared" ca="1" si="1"/>
        <v>Middle Tier Acquisition Rapid Fielding (MTA RF; DoDI 5000.80)</v>
      </c>
      <c r="AH6" t="s">
        <v>75</v>
      </c>
      <c r="AI6" t="str">
        <f t="shared" si="0"/>
        <v>Milestone C (MS C)</v>
      </c>
      <c r="AJ6" t="s">
        <v>76</v>
      </c>
    </row>
    <row r="7" spans="2:39" ht="16.5" customHeight="1" x14ac:dyDescent="0.25">
      <c r="B7" t="s">
        <v>77</v>
      </c>
      <c r="C7">
        <v>3</v>
      </c>
      <c r="D7" s="1"/>
      <c r="J7" t="s">
        <v>330</v>
      </c>
      <c r="K7">
        <v>-246</v>
      </c>
      <c r="L7" t="s">
        <v>330</v>
      </c>
      <c r="M7">
        <v>-246</v>
      </c>
      <c r="N7" t="s">
        <v>330</v>
      </c>
      <c r="O7">
        <v>-195</v>
      </c>
      <c r="P7" t="s">
        <v>330</v>
      </c>
      <c r="Q7">
        <v>-195</v>
      </c>
      <c r="R7" t="s">
        <v>282</v>
      </c>
      <c r="S7">
        <v>-120</v>
      </c>
      <c r="T7" t="s">
        <v>282</v>
      </c>
      <c r="U7">
        <v>-120</v>
      </c>
      <c r="V7" s="5" t="s">
        <v>306</v>
      </c>
      <c r="W7">
        <v>-210</v>
      </c>
      <c r="X7" t="s">
        <v>78</v>
      </c>
      <c r="Y7" s="23">
        <v>0</v>
      </c>
      <c r="Z7" t="s">
        <v>307</v>
      </c>
      <c r="AA7" s="32">
        <v>-245</v>
      </c>
      <c r="AD7" t="s">
        <v>294</v>
      </c>
      <c r="AE7">
        <f>IFERROR(IF(LEN(Planner!F10)&gt;ROUNDDOWN($AF$2,0),LEFT(Planner!F10,ROUNDDOWN($AF$2,0)),Planner!F10),"")</f>
        <v>0</v>
      </c>
      <c r="AG7" t="str">
        <f t="shared" ca="1" si="1"/>
        <v>Software Acquisition (SWP; DoDI 5000.87)</v>
      </c>
      <c r="AH7" t="s">
        <v>4</v>
      </c>
      <c r="AI7" t="str">
        <f t="shared" si="0"/>
        <v>Full Rate Production (FRP)</v>
      </c>
      <c r="AJ7" t="s">
        <v>79</v>
      </c>
    </row>
    <row r="8" spans="2:39" ht="16.5" customHeight="1" x14ac:dyDescent="0.25">
      <c r="B8" t="s">
        <v>80</v>
      </c>
      <c r="C8">
        <v>7</v>
      </c>
      <c r="D8" s="1"/>
      <c r="J8" t="s">
        <v>308</v>
      </c>
      <c r="K8">
        <v>-231</v>
      </c>
      <c r="L8" t="s">
        <v>308</v>
      </c>
      <c r="M8">
        <v>-231</v>
      </c>
      <c r="N8" t="s">
        <v>309</v>
      </c>
      <c r="O8">
        <v>-180</v>
      </c>
      <c r="P8" t="s">
        <v>309</v>
      </c>
      <c r="Q8">
        <v>-180</v>
      </c>
      <c r="R8" t="s">
        <v>81</v>
      </c>
      <c r="S8">
        <v>-115</v>
      </c>
      <c r="T8" t="s">
        <v>81</v>
      </c>
      <c r="U8">
        <v>-115</v>
      </c>
      <c r="V8" s="6" t="s">
        <v>82</v>
      </c>
      <c r="W8">
        <v>-205</v>
      </c>
      <c r="X8" t="s">
        <v>83</v>
      </c>
      <c r="Y8" s="24">
        <v>10</v>
      </c>
      <c r="Z8" t="s">
        <v>84</v>
      </c>
      <c r="AA8" s="32">
        <v>-235</v>
      </c>
      <c r="AD8" s="1" t="s">
        <v>85</v>
      </c>
      <c r="AE8" t="str">
        <f ca="1">IFERROR(INDEX(AH3:AH7,MATCH(Planner!F11,AG3:AG7,0)),"")</f>
        <v/>
      </c>
      <c r="AI8" t="str">
        <f t="shared" si="0"/>
        <v>Re-Baseline</v>
      </c>
      <c r="AJ8" t="s">
        <v>86</v>
      </c>
    </row>
    <row r="9" spans="2:39" ht="16.5" customHeight="1" x14ac:dyDescent="0.25">
      <c r="B9" t="s">
        <v>87</v>
      </c>
      <c r="C9">
        <v>40</v>
      </c>
      <c r="D9" s="1"/>
      <c r="J9" t="s">
        <v>309</v>
      </c>
      <c r="K9">
        <v>-222</v>
      </c>
      <c r="L9" t="s">
        <v>309</v>
      </c>
      <c r="M9">
        <v>-222</v>
      </c>
      <c r="N9" t="s">
        <v>88</v>
      </c>
      <c r="O9">
        <v>-130</v>
      </c>
      <c r="P9" t="s">
        <v>88</v>
      </c>
      <c r="Q9">
        <v>-130</v>
      </c>
      <c r="R9" t="s">
        <v>310</v>
      </c>
      <c r="S9">
        <v>-110</v>
      </c>
      <c r="T9" t="s">
        <v>310</v>
      </c>
      <c r="U9">
        <v>-110</v>
      </c>
      <c r="V9" s="98" t="s">
        <v>311</v>
      </c>
      <c r="W9">
        <v>-180</v>
      </c>
      <c r="X9" t="s">
        <v>89</v>
      </c>
      <c r="Y9" s="25">
        <v>20</v>
      </c>
      <c r="Z9" t="s">
        <v>90</v>
      </c>
      <c r="AA9" s="32">
        <v>-220</v>
      </c>
      <c r="AD9" s="1" t="s">
        <v>91</v>
      </c>
      <c r="AE9" t="str">
        <f>IFERROR(INDEX(AJ3:AJ16,MATCH(Planner!F13,AI3:AI16,0)),"")</f>
        <v/>
      </c>
      <c r="AI9" t="str">
        <f t="shared" si="0"/>
        <v>Operational Sustainment Review (OSR)</v>
      </c>
      <c r="AJ9" t="s">
        <v>92</v>
      </c>
    </row>
    <row r="10" spans="2:39" ht="16.5" customHeight="1" x14ac:dyDescent="0.25">
      <c r="B10" t="s">
        <v>93</v>
      </c>
      <c r="C10">
        <v>5</v>
      </c>
      <c r="D10" s="1"/>
      <c r="J10" t="s">
        <v>312</v>
      </c>
      <c r="K10">
        <v>-201</v>
      </c>
      <c r="L10" t="s">
        <v>312</v>
      </c>
      <c r="M10">
        <v>-201</v>
      </c>
      <c r="N10" t="s">
        <v>318</v>
      </c>
      <c r="O10">
        <v>-90</v>
      </c>
      <c r="P10" t="s">
        <v>318</v>
      </c>
      <c r="Q10">
        <v>-90</v>
      </c>
      <c r="R10" t="s">
        <v>351</v>
      </c>
      <c r="S10">
        <v>-105</v>
      </c>
      <c r="T10" t="s">
        <v>351</v>
      </c>
      <c r="U10">
        <v>-105</v>
      </c>
      <c r="V10" s="6" t="s">
        <v>334</v>
      </c>
      <c r="W10">
        <v>-165</v>
      </c>
      <c r="X10" t="s">
        <v>94</v>
      </c>
      <c r="Y10" s="25">
        <v>34</v>
      </c>
      <c r="Z10" t="s">
        <v>95</v>
      </c>
      <c r="AA10" s="32">
        <v>-200</v>
      </c>
      <c r="AD10" s="1" t="s">
        <v>96</v>
      </c>
      <c r="AE10">
        <f>IFERROR(Planner!F14,"")</f>
        <v>0</v>
      </c>
      <c r="AI10" t="str">
        <f>E27</f>
        <v>Functional Requirements ATP</v>
      </c>
      <c r="AJ10" t="s">
        <v>97</v>
      </c>
    </row>
    <row r="11" spans="2:39" ht="16.5" customHeight="1" x14ac:dyDescent="0.25">
      <c r="B11" t="s">
        <v>98</v>
      </c>
      <c r="C11">
        <v>5</v>
      </c>
      <c r="D11" s="1"/>
      <c r="J11" t="s">
        <v>314</v>
      </c>
      <c r="K11">
        <v>-186</v>
      </c>
      <c r="L11" t="s">
        <v>295</v>
      </c>
      <c r="M11">
        <v>-149</v>
      </c>
      <c r="N11" t="s">
        <v>99</v>
      </c>
      <c r="O11">
        <v>-40</v>
      </c>
      <c r="P11" t="s">
        <v>99</v>
      </c>
      <c r="Q11">
        <v>-40</v>
      </c>
      <c r="R11" t="s">
        <v>100</v>
      </c>
      <c r="S11">
        <v>-105</v>
      </c>
      <c r="T11" t="s">
        <v>101</v>
      </c>
      <c r="U11">
        <v>-105</v>
      </c>
      <c r="V11" s="6" t="s">
        <v>283</v>
      </c>
      <c r="W11">
        <v>-105</v>
      </c>
      <c r="X11" t="s">
        <v>319</v>
      </c>
      <c r="Y11" s="25">
        <v>80</v>
      </c>
      <c r="Z11" t="s">
        <v>313</v>
      </c>
      <c r="AA11" s="32">
        <v>-200</v>
      </c>
      <c r="AD11" s="1" t="s">
        <v>102</v>
      </c>
      <c r="AE11">
        <f>IFERROR(Planner!F15,"")</f>
        <v>0</v>
      </c>
      <c r="AI11" t="str">
        <f t="shared" ref="AI11:AI12" si="2">E28</f>
        <v>Limited Deployment ATP</v>
      </c>
      <c r="AJ11" t="s">
        <v>103</v>
      </c>
    </row>
    <row r="12" spans="2:39" ht="16.5" customHeight="1" x14ac:dyDescent="0.25">
      <c r="B12" t="s">
        <v>104</v>
      </c>
      <c r="C12">
        <v>5</v>
      </c>
      <c r="D12" s="1"/>
      <c r="J12" t="s">
        <v>295</v>
      </c>
      <c r="K12">
        <v>-149</v>
      </c>
      <c r="L12" t="s">
        <v>320</v>
      </c>
      <c r="M12">
        <v>-121</v>
      </c>
      <c r="N12" t="s">
        <v>105</v>
      </c>
      <c r="O12">
        <v>-20</v>
      </c>
      <c r="P12" t="s">
        <v>105</v>
      </c>
      <c r="Q12">
        <v>-20</v>
      </c>
      <c r="R12" t="s">
        <v>321</v>
      </c>
      <c r="S12">
        <v>-100</v>
      </c>
      <c r="T12" t="s">
        <v>321</v>
      </c>
      <c r="U12">
        <v>-100</v>
      </c>
      <c r="V12" s="5" t="s">
        <v>106</v>
      </c>
      <c r="W12">
        <v>-105</v>
      </c>
      <c r="X12" t="s">
        <v>107</v>
      </c>
      <c r="Y12" s="25">
        <v>85</v>
      </c>
      <c r="Z12" t="s">
        <v>314</v>
      </c>
      <c r="AA12" s="32">
        <v>-185</v>
      </c>
      <c r="AD12" t="s">
        <v>108</v>
      </c>
      <c r="AE12" t="str">
        <f>IFERROR(TEXT(Planner!F16,"mm/dd/yy"),"")</f>
        <v>01/00/00</v>
      </c>
      <c r="AI12" t="str">
        <f t="shared" si="2"/>
        <v>Acquisition ATP</v>
      </c>
      <c r="AJ12" t="s">
        <v>109</v>
      </c>
    </row>
    <row r="13" spans="2:39" ht="16.5" customHeight="1" x14ac:dyDescent="0.25">
      <c r="B13" t="s">
        <v>110</v>
      </c>
      <c r="C13">
        <v>5</v>
      </c>
      <c r="D13" s="1"/>
      <c r="J13" t="s">
        <v>320</v>
      </c>
      <c r="K13">
        <v>-121</v>
      </c>
      <c r="L13" t="s">
        <v>322</v>
      </c>
      <c r="M13">
        <v>-113</v>
      </c>
      <c r="N13" t="s">
        <v>111</v>
      </c>
      <c r="O13">
        <v>0</v>
      </c>
      <c r="P13" t="s">
        <v>111</v>
      </c>
      <c r="Q13">
        <v>0</v>
      </c>
      <c r="R13" t="s">
        <v>112</v>
      </c>
      <c r="S13">
        <v>-95</v>
      </c>
      <c r="T13" t="s">
        <v>112</v>
      </c>
      <c r="U13">
        <v>-95</v>
      </c>
      <c r="V13" s="5" t="s">
        <v>321</v>
      </c>
      <c r="W13">
        <v>-100</v>
      </c>
      <c r="X13" t="s">
        <v>113</v>
      </c>
      <c r="Y13" s="26">
        <v>85</v>
      </c>
      <c r="Z13" t="s">
        <v>296</v>
      </c>
      <c r="AA13" s="32">
        <v>-150</v>
      </c>
      <c r="AD13" t="s">
        <v>114</v>
      </c>
      <c r="AE13" t="str">
        <f>IFERROR(IF(LEN(Planner!#REF!)&gt;ROUNDDOWN($AF$2,0),LEFT(Planner!#REF!,ROUNDDOWN($AF$2,0)),Planner!#REF!),"")</f>
        <v/>
      </c>
      <c r="AI13" t="str">
        <f>F27</f>
        <v>Entrance</v>
      </c>
      <c r="AJ13" t="s">
        <v>115</v>
      </c>
    </row>
    <row r="14" spans="2:39" ht="16.5" customHeight="1" x14ac:dyDescent="0.25">
      <c r="B14" t="s">
        <v>116</v>
      </c>
      <c r="C14">
        <v>5</v>
      </c>
      <c r="D14" s="1"/>
      <c r="J14" t="s">
        <v>350</v>
      </c>
      <c r="K14">
        <v>-113</v>
      </c>
      <c r="L14" t="s">
        <v>342</v>
      </c>
      <c r="M14">
        <v>-111</v>
      </c>
      <c r="N14" t="s">
        <v>117</v>
      </c>
      <c r="O14">
        <v>42</v>
      </c>
      <c r="P14" t="s">
        <v>293</v>
      </c>
      <c r="Q14">
        <v>21</v>
      </c>
      <c r="R14" t="s">
        <v>118</v>
      </c>
      <c r="S14">
        <v>-90</v>
      </c>
      <c r="T14" t="s">
        <v>118</v>
      </c>
      <c r="U14">
        <v>-90</v>
      </c>
      <c r="V14" s="5" t="s">
        <v>119</v>
      </c>
      <c r="W14">
        <v>-90</v>
      </c>
      <c r="Z14" t="s">
        <v>120</v>
      </c>
      <c r="AA14" s="32">
        <v>-125</v>
      </c>
      <c r="AD14" t="s">
        <v>121</v>
      </c>
      <c r="AE14">
        <f>IFERROR(IF(LEN(Planner!F29)&gt;ROUNDDOWN($AF$2,0),LEFT(Planner!F29,ROUNDDOWN($AF$2,0)),Planner!F29),"")</f>
        <v>0</v>
      </c>
      <c r="AI14" t="str">
        <f>G27</f>
        <v>Entrance</v>
      </c>
      <c r="AJ14" t="s">
        <v>115</v>
      </c>
    </row>
    <row r="15" spans="2:39" ht="16.5" customHeight="1" x14ac:dyDescent="0.25">
      <c r="B15" t="s">
        <v>122</v>
      </c>
      <c r="C15">
        <v>9</v>
      </c>
      <c r="J15" t="s">
        <v>342</v>
      </c>
      <c r="K15">
        <v>-111</v>
      </c>
      <c r="L15" t="s">
        <v>347</v>
      </c>
      <c r="M15">
        <v>-66</v>
      </c>
      <c r="P15" t="s">
        <v>117</v>
      </c>
      <c r="Q15">
        <v>42</v>
      </c>
      <c r="R15" t="s">
        <v>123</v>
      </c>
      <c r="S15">
        <v>-90</v>
      </c>
      <c r="T15" t="s">
        <v>123</v>
      </c>
      <c r="U15">
        <v>-90</v>
      </c>
      <c r="V15" s="5" t="s">
        <v>323</v>
      </c>
      <c r="W15">
        <v>-90</v>
      </c>
      <c r="Z15" t="s">
        <v>324</v>
      </c>
      <c r="AA15" s="32">
        <v>-125</v>
      </c>
      <c r="AD15" t="s">
        <v>10</v>
      </c>
      <c r="AE15">
        <f>IFERROR(IF(LEN(Planner!F18)&gt;ROUNDDOWN($AF$2,0),LEFT(Planner!F18,ROUNDDOWN($AF$2,0)),Planner!F18),"")</f>
        <v>0</v>
      </c>
      <c r="AI15" t="str">
        <f>H27</f>
        <v>Execution Phase</v>
      </c>
      <c r="AJ15" t="s">
        <v>124</v>
      </c>
    </row>
    <row r="16" spans="2:39" ht="16.5" customHeight="1" x14ac:dyDescent="0.25">
      <c r="B16" t="s">
        <v>125</v>
      </c>
      <c r="C16">
        <v>40</v>
      </c>
      <c r="J16" t="s">
        <v>347</v>
      </c>
      <c r="K16">
        <v>-66</v>
      </c>
      <c r="L16" t="s">
        <v>325</v>
      </c>
      <c r="M16">
        <v>-61</v>
      </c>
      <c r="P16" t="s">
        <v>126</v>
      </c>
      <c r="Q16">
        <v>56</v>
      </c>
      <c r="R16" t="s">
        <v>352</v>
      </c>
      <c r="S16">
        <v>-85</v>
      </c>
      <c r="T16" t="s">
        <v>352</v>
      </c>
      <c r="U16">
        <v>-85</v>
      </c>
      <c r="V16" s="27" t="s">
        <v>326</v>
      </c>
      <c r="W16">
        <v>-82</v>
      </c>
      <c r="Z16" t="s">
        <v>323</v>
      </c>
      <c r="AA16" s="32">
        <v>-122</v>
      </c>
      <c r="AD16" t="s">
        <v>127</v>
      </c>
      <c r="AE16">
        <f>IFERROR(IF(LEN(Planner!F17)&gt;ROUNDDOWN($AF$2,0),LEFT(Planner!F17,ROUNDDOWN($AF$2,0)),Planner!F17),"")</f>
        <v>0</v>
      </c>
      <c r="AI16" t="str">
        <f t="shared" ref="AI16" si="3">H28</f>
        <v>Cost Growth</v>
      </c>
      <c r="AJ16" t="s">
        <v>128</v>
      </c>
    </row>
    <row r="17" spans="2:27" ht="16.5" customHeight="1" x14ac:dyDescent="0.25">
      <c r="B17" t="s">
        <v>266</v>
      </c>
      <c r="C17">
        <v>3</v>
      </c>
      <c r="J17" t="s">
        <v>348</v>
      </c>
      <c r="K17">
        <v>-61</v>
      </c>
      <c r="L17" t="s">
        <v>129</v>
      </c>
      <c r="M17">
        <v>-58</v>
      </c>
      <c r="R17" t="s">
        <v>327</v>
      </c>
      <c r="S17">
        <v>-75</v>
      </c>
      <c r="T17" t="s">
        <v>327</v>
      </c>
      <c r="U17">
        <v>-75</v>
      </c>
      <c r="V17" s="5" t="s">
        <v>328</v>
      </c>
      <c r="W17">
        <v>-75</v>
      </c>
      <c r="Z17" t="s">
        <v>315</v>
      </c>
      <c r="AA17" s="32">
        <v>-120</v>
      </c>
    </row>
    <row r="18" spans="2:27" x14ac:dyDescent="0.25">
      <c r="B18" t="s">
        <v>267</v>
      </c>
      <c r="C18">
        <v>3</v>
      </c>
      <c r="J18" t="s">
        <v>349</v>
      </c>
      <c r="K18">
        <v>-58</v>
      </c>
      <c r="L18" t="s">
        <v>130</v>
      </c>
      <c r="M18">
        <v>-51</v>
      </c>
      <c r="R18" t="s">
        <v>131</v>
      </c>
      <c r="S18">
        <v>-58</v>
      </c>
      <c r="T18" t="s">
        <v>131</v>
      </c>
      <c r="U18">
        <v>-58</v>
      </c>
      <c r="V18" s="7" t="s">
        <v>132</v>
      </c>
      <c r="W18">
        <v>-58</v>
      </c>
      <c r="Z18" t="s">
        <v>133</v>
      </c>
      <c r="AA18" s="32">
        <v>-110</v>
      </c>
    </row>
    <row r="19" spans="2:27" x14ac:dyDescent="0.25">
      <c r="B19" t="s">
        <v>268</v>
      </c>
      <c r="C19">
        <v>3</v>
      </c>
      <c r="J19" t="s">
        <v>134</v>
      </c>
      <c r="K19">
        <v>-51</v>
      </c>
      <c r="L19" t="s">
        <v>343</v>
      </c>
      <c r="M19">
        <v>-27</v>
      </c>
      <c r="R19" t="s">
        <v>135</v>
      </c>
      <c r="S19">
        <v>-55</v>
      </c>
      <c r="T19" t="s">
        <v>135</v>
      </c>
      <c r="U19">
        <v>-55</v>
      </c>
      <c r="V19" s="8" t="s">
        <v>136</v>
      </c>
      <c r="W19">
        <v>-55</v>
      </c>
      <c r="Z19" t="s">
        <v>316</v>
      </c>
      <c r="AA19" s="32">
        <v>-70</v>
      </c>
    </row>
    <row r="20" spans="2:27" x14ac:dyDescent="0.25">
      <c r="B20" t="s">
        <v>269</v>
      </c>
      <c r="C20">
        <v>3</v>
      </c>
      <c r="J20" t="s">
        <v>343</v>
      </c>
      <c r="K20">
        <v>-27</v>
      </c>
      <c r="L20" t="s">
        <v>344</v>
      </c>
      <c r="M20">
        <v>-21</v>
      </c>
      <c r="R20" t="s">
        <v>137</v>
      </c>
      <c r="S20">
        <v>-50</v>
      </c>
      <c r="T20" t="s">
        <v>137</v>
      </c>
      <c r="U20">
        <v>-50</v>
      </c>
      <c r="V20" s="8" t="s">
        <v>137</v>
      </c>
      <c r="W20">
        <v>-50</v>
      </c>
      <c r="Z20" t="s">
        <v>138</v>
      </c>
      <c r="AA20" s="32">
        <v>-50</v>
      </c>
    </row>
    <row r="21" spans="2:27" x14ac:dyDescent="0.25">
      <c r="B21" t="s">
        <v>270</v>
      </c>
      <c r="C21">
        <v>3</v>
      </c>
      <c r="J21" t="s">
        <v>344</v>
      </c>
      <c r="K21">
        <v>-21</v>
      </c>
      <c r="L21" t="s">
        <v>335</v>
      </c>
      <c r="M21">
        <v>-14</v>
      </c>
      <c r="R21" t="s">
        <v>139</v>
      </c>
      <c r="S21">
        <v>-35</v>
      </c>
      <c r="T21" t="s">
        <v>139</v>
      </c>
      <c r="U21">
        <v>-35</v>
      </c>
      <c r="V21" s="9" t="s">
        <v>139</v>
      </c>
      <c r="W21">
        <v>-35</v>
      </c>
      <c r="Z21" t="s">
        <v>140</v>
      </c>
      <c r="AA21" s="32">
        <v>-50</v>
      </c>
    </row>
    <row r="22" spans="2:27" x14ac:dyDescent="0.25">
      <c r="B22" t="s">
        <v>271</v>
      </c>
      <c r="C22">
        <v>7</v>
      </c>
      <c r="J22" t="s">
        <v>345</v>
      </c>
      <c r="K22">
        <v>-18</v>
      </c>
      <c r="L22" t="s">
        <v>111</v>
      </c>
      <c r="M22">
        <v>0</v>
      </c>
      <c r="R22" t="s">
        <v>353</v>
      </c>
      <c r="S22">
        <v>-33</v>
      </c>
      <c r="T22" t="s">
        <v>353</v>
      </c>
      <c r="U22">
        <v>-33</v>
      </c>
      <c r="V22" s="9" t="s">
        <v>141</v>
      </c>
      <c r="W22">
        <v>-33</v>
      </c>
      <c r="Z22" t="s">
        <v>329</v>
      </c>
      <c r="AA22" s="32">
        <v>-25</v>
      </c>
    </row>
    <row r="23" spans="2:27" x14ac:dyDescent="0.25">
      <c r="B23" t="s">
        <v>272</v>
      </c>
      <c r="C23">
        <v>40</v>
      </c>
      <c r="J23" t="s">
        <v>346</v>
      </c>
      <c r="K23">
        <v>-7</v>
      </c>
      <c r="L23" t="s">
        <v>293</v>
      </c>
      <c r="M23">
        <v>28</v>
      </c>
      <c r="R23" t="s">
        <v>142</v>
      </c>
      <c r="S23">
        <v>-30</v>
      </c>
      <c r="T23" t="s">
        <v>142</v>
      </c>
      <c r="U23">
        <v>-30</v>
      </c>
      <c r="V23" s="6" t="s">
        <v>284</v>
      </c>
      <c r="W23">
        <v>-30</v>
      </c>
      <c r="Z23" t="s">
        <v>317</v>
      </c>
      <c r="AA23" s="32">
        <v>-15</v>
      </c>
    </row>
    <row r="24" spans="2:27" x14ac:dyDescent="0.25">
      <c r="B24" t="s">
        <v>143</v>
      </c>
      <c r="C24">
        <v>3</v>
      </c>
      <c r="J24" t="s">
        <v>111</v>
      </c>
      <c r="K24">
        <v>0</v>
      </c>
      <c r="L24" t="s">
        <v>144</v>
      </c>
      <c r="M24">
        <v>29</v>
      </c>
      <c r="R24" t="s">
        <v>145</v>
      </c>
      <c r="S24">
        <v>-5</v>
      </c>
      <c r="T24" t="s">
        <v>145</v>
      </c>
      <c r="U24">
        <v>-5</v>
      </c>
      <c r="V24" s="9" t="s">
        <v>145</v>
      </c>
      <c r="W24">
        <v>-7</v>
      </c>
      <c r="Z24" t="s">
        <v>146</v>
      </c>
      <c r="AA24" s="32">
        <v>-10</v>
      </c>
    </row>
    <row r="25" spans="2:27" x14ac:dyDescent="0.25">
      <c r="B25" t="s">
        <v>147</v>
      </c>
      <c r="C25">
        <v>3</v>
      </c>
      <c r="J25" t="s">
        <v>117</v>
      </c>
      <c r="K25">
        <v>42</v>
      </c>
      <c r="L25" t="s">
        <v>117</v>
      </c>
      <c r="M25">
        <v>42</v>
      </c>
      <c r="R25" t="s">
        <v>148</v>
      </c>
      <c r="S25" s="34">
        <v>0</v>
      </c>
      <c r="T25" t="s">
        <v>148</v>
      </c>
      <c r="U25">
        <v>0</v>
      </c>
      <c r="V25" s="9" t="s">
        <v>332</v>
      </c>
      <c r="W25">
        <v>-7</v>
      </c>
      <c r="Z25" t="s">
        <v>92</v>
      </c>
      <c r="AA25" s="33">
        <v>0</v>
      </c>
    </row>
    <row r="26" spans="2:27" x14ac:dyDescent="0.25">
      <c r="B26" t="s">
        <v>149</v>
      </c>
      <c r="C26">
        <v>3</v>
      </c>
      <c r="D26" s="21" t="s">
        <v>150</v>
      </c>
      <c r="E26" s="22" t="s">
        <v>151</v>
      </c>
      <c r="F26" t="s">
        <v>152</v>
      </c>
      <c r="G26" t="s">
        <v>153</v>
      </c>
      <c r="H26" t="s">
        <v>154</v>
      </c>
      <c r="L26" t="s">
        <v>126</v>
      </c>
      <c r="M26">
        <v>56</v>
      </c>
      <c r="R26" t="s">
        <v>333</v>
      </c>
      <c r="S26" s="35">
        <v>9.9999999999999991E-22</v>
      </c>
      <c r="T26" t="s">
        <v>155</v>
      </c>
      <c r="U26">
        <v>10</v>
      </c>
      <c r="V26" s="7" t="s">
        <v>156</v>
      </c>
      <c r="W26">
        <v>0</v>
      </c>
      <c r="Z26" t="s">
        <v>157</v>
      </c>
      <c r="AA26" s="33">
        <v>14</v>
      </c>
    </row>
    <row r="27" spans="2:27" x14ac:dyDescent="0.25">
      <c r="B27" t="s">
        <v>158</v>
      </c>
      <c r="C27">
        <v>3</v>
      </c>
      <c r="D27" t="s">
        <v>159</v>
      </c>
      <c r="E27" t="s">
        <v>160</v>
      </c>
      <c r="F27" t="s">
        <v>161</v>
      </c>
      <c r="G27" t="s">
        <v>161</v>
      </c>
      <c r="H27" t="s">
        <v>162</v>
      </c>
      <c r="R27" t="s">
        <v>155</v>
      </c>
      <c r="S27">
        <v>10</v>
      </c>
      <c r="T27" t="s">
        <v>163</v>
      </c>
      <c r="U27">
        <v>14</v>
      </c>
      <c r="V27" s="7" t="s">
        <v>164</v>
      </c>
      <c r="W27">
        <v>10</v>
      </c>
    </row>
    <row r="28" spans="2:27" x14ac:dyDescent="0.25">
      <c r="B28" t="s">
        <v>165</v>
      </c>
      <c r="C28">
        <v>5</v>
      </c>
      <c r="D28" t="s">
        <v>166</v>
      </c>
      <c r="E28" t="s">
        <v>167</v>
      </c>
      <c r="H28" t="s">
        <v>168</v>
      </c>
      <c r="T28" t="s">
        <v>354</v>
      </c>
      <c r="U28">
        <v>60</v>
      </c>
    </row>
    <row r="29" spans="2:27" x14ac:dyDescent="0.25">
      <c r="B29" t="s">
        <v>169</v>
      </c>
      <c r="C29">
        <v>5</v>
      </c>
      <c r="D29" t="s">
        <v>170</v>
      </c>
      <c r="E29" t="s">
        <v>171</v>
      </c>
    </row>
    <row r="30" spans="2:27" x14ac:dyDescent="0.25">
      <c r="B30" t="s">
        <v>172</v>
      </c>
      <c r="C30">
        <v>5</v>
      </c>
      <c r="D30" t="s">
        <v>173</v>
      </c>
      <c r="E30" t="s">
        <v>174</v>
      </c>
    </row>
    <row r="31" spans="2:27" x14ac:dyDescent="0.25">
      <c r="B31" t="s">
        <v>175</v>
      </c>
      <c r="C31">
        <v>5</v>
      </c>
      <c r="D31" t="s">
        <v>176</v>
      </c>
      <c r="E31" t="s">
        <v>177</v>
      </c>
    </row>
    <row r="32" spans="2:27" x14ac:dyDescent="0.25">
      <c r="B32" t="s">
        <v>273</v>
      </c>
      <c r="C32">
        <v>3</v>
      </c>
      <c r="D32" t="s">
        <v>178</v>
      </c>
    </row>
    <row r="33" spans="2:24" x14ac:dyDescent="0.25">
      <c r="B33" t="s">
        <v>274</v>
      </c>
      <c r="C33">
        <v>3</v>
      </c>
      <c r="D33" t="s">
        <v>179</v>
      </c>
    </row>
    <row r="34" spans="2:24" x14ac:dyDescent="0.25">
      <c r="B34" t="s">
        <v>275</v>
      </c>
      <c r="C34">
        <v>3</v>
      </c>
    </row>
    <row r="35" spans="2:24" ht="12" customHeight="1" x14ac:dyDescent="0.25">
      <c r="B35" t="s">
        <v>276</v>
      </c>
      <c r="C35">
        <v>5</v>
      </c>
      <c r="J35" s="4" t="s">
        <v>336</v>
      </c>
      <c r="K35" s="1"/>
      <c r="L35" s="4" t="s">
        <v>337</v>
      </c>
      <c r="M35" s="1"/>
      <c r="N35" s="4" t="s">
        <v>338</v>
      </c>
      <c r="O35" s="1"/>
      <c r="P35" s="4" t="s">
        <v>338</v>
      </c>
      <c r="Q35" s="1"/>
      <c r="R35" s="4" t="s">
        <v>339</v>
      </c>
      <c r="S35" s="1"/>
      <c r="T35" s="4" t="s">
        <v>340</v>
      </c>
      <c r="U35" s="1"/>
      <c r="V35" s="4" t="s">
        <v>341</v>
      </c>
      <c r="X35" s="2" t="s">
        <v>180</v>
      </c>
    </row>
    <row r="36" spans="2:24" x14ac:dyDescent="0.25">
      <c r="B36" t="s">
        <v>181</v>
      </c>
      <c r="C36">
        <v>3</v>
      </c>
    </row>
    <row r="37" spans="2:24" x14ac:dyDescent="0.25">
      <c r="B37" t="s">
        <v>182</v>
      </c>
      <c r="C37">
        <v>5</v>
      </c>
    </row>
    <row r="38" spans="2:24" x14ac:dyDescent="0.25">
      <c r="B38" t="s">
        <v>277</v>
      </c>
      <c r="C38">
        <v>3</v>
      </c>
    </row>
    <row r="39" spans="2:24" x14ac:dyDescent="0.25">
      <c r="B39" t="s">
        <v>183</v>
      </c>
      <c r="C39">
        <v>21</v>
      </c>
    </row>
    <row r="40" spans="2:24" x14ac:dyDescent="0.25">
      <c r="B40" t="s">
        <v>184</v>
      </c>
      <c r="C40">
        <v>21</v>
      </c>
      <c r="S40">
        <v>-90</v>
      </c>
      <c r="T40" s="35">
        <f>S40-30</f>
        <v>-120</v>
      </c>
    </row>
    <row r="41" spans="2:24" x14ac:dyDescent="0.25">
      <c r="B41" t="s">
        <v>278</v>
      </c>
      <c r="C41">
        <v>21</v>
      </c>
      <c r="S41">
        <v>-85</v>
      </c>
      <c r="T41" s="35">
        <f t="shared" ref="T41:T61" si="4">S41-30</f>
        <v>-115</v>
      </c>
    </row>
    <row r="42" spans="2:24" x14ac:dyDescent="0.25">
      <c r="B42" t="s">
        <v>279</v>
      </c>
      <c r="C42">
        <v>21</v>
      </c>
      <c r="S42">
        <v>-80</v>
      </c>
      <c r="T42" s="35">
        <f t="shared" si="4"/>
        <v>-110</v>
      </c>
    </row>
    <row r="43" spans="2:24" x14ac:dyDescent="0.25">
      <c r="B43" t="s">
        <v>185</v>
      </c>
      <c r="C43">
        <v>23</v>
      </c>
      <c r="S43">
        <v>-75</v>
      </c>
      <c r="T43" s="35">
        <f t="shared" si="4"/>
        <v>-105</v>
      </c>
    </row>
    <row r="44" spans="2:24" x14ac:dyDescent="0.25">
      <c r="B44" t="s">
        <v>186</v>
      </c>
      <c r="C44">
        <v>23</v>
      </c>
      <c r="S44">
        <v>-75</v>
      </c>
      <c r="T44" s="35">
        <f t="shared" si="4"/>
        <v>-105</v>
      </c>
    </row>
    <row r="45" spans="2:24" x14ac:dyDescent="0.25">
      <c r="B45" t="s">
        <v>187</v>
      </c>
      <c r="C45">
        <v>30</v>
      </c>
      <c r="S45">
        <v>-70</v>
      </c>
      <c r="T45" s="35">
        <f t="shared" si="4"/>
        <v>-100</v>
      </c>
    </row>
    <row r="46" spans="2:24" x14ac:dyDescent="0.25">
      <c r="B46" t="s">
        <v>188</v>
      </c>
      <c r="C46">
        <v>32</v>
      </c>
      <c r="S46">
        <v>-65</v>
      </c>
      <c r="T46" s="35">
        <f t="shared" si="4"/>
        <v>-95</v>
      </c>
    </row>
    <row r="47" spans="2:24" x14ac:dyDescent="0.25">
      <c r="B47" t="s">
        <v>280</v>
      </c>
      <c r="C47">
        <v>30</v>
      </c>
      <c r="S47">
        <v>-60</v>
      </c>
      <c r="T47" s="35">
        <f t="shared" si="4"/>
        <v>-90</v>
      </c>
    </row>
    <row r="48" spans="2:24" x14ac:dyDescent="0.25">
      <c r="B48" t="s">
        <v>281</v>
      </c>
      <c r="C48">
        <v>32</v>
      </c>
      <c r="S48">
        <v>-60</v>
      </c>
      <c r="T48" s="35">
        <f t="shared" si="4"/>
        <v>-90</v>
      </c>
    </row>
    <row r="49" spans="2:20" x14ac:dyDescent="0.25">
      <c r="B49" t="s">
        <v>189</v>
      </c>
      <c r="C49">
        <v>30</v>
      </c>
      <c r="S49">
        <v>-55</v>
      </c>
      <c r="T49" s="35">
        <f t="shared" si="4"/>
        <v>-85</v>
      </c>
    </row>
    <row r="50" spans="2:20" x14ac:dyDescent="0.25">
      <c r="B50" t="s">
        <v>190</v>
      </c>
      <c r="C50">
        <v>32</v>
      </c>
      <c r="S50">
        <v>-45</v>
      </c>
      <c r="T50" s="35">
        <f t="shared" si="4"/>
        <v>-75</v>
      </c>
    </row>
    <row r="51" spans="2:20" x14ac:dyDescent="0.25">
      <c r="S51">
        <v>-28</v>
      </c>
      <c r="T51" s="35">
        <f t="shared" si="4"/>
        <v>-58</v>
      </c>
    </row>
    <row r="52" spans="2:20" x14ac:dyDescent="0.25">
      <c r="S52">
        <v>-25</v>
      </c>
      <c r="T52" s="35">
        <f t="shared" si="4"/>
        <v>-55</v>
      </c>
    </row>
    <row r="53" spans="2:20" x14ac:dyDescent="0.25">
      <c r="S53">
        <v>-20</v>
      </c>
      <c r="T53" s="35">
        <f t="shared" si="4"/>
        <v>-50</v>
      </c>
    </row>
    <row r="54" spans="2:20" x14ac:dyDescent="0.25">
      <c r="C54" s="42">
        <v>2020</v>
      </c>
      <c r="S54">
        <v>-5</v>
      </c>
      <c r="T54" s="35">
        <f t="shared" si="4"/>
        <v>-35</v>
      </c>
    </row>
    <row r="55" spans="2:20" x14ac:dyDescent="0.25">
      <c r="C55" s="42">
        <f>+C54+1</f>
        <v>2021</v>
      </c>
      <c r="S55">
        <v>-3</v>
      </c>
      <c r="T55" s="35">
        <f t="shared" si="4"/>
        <v>-33</v>
      </c>
    </row>
    <row r="56" spans="2:20" x14ac:dyDescent="0.25">
      <c r="C56" s="42">
        <f t="shared" ref="C56:C119" si="5">+C55+1</f>
        <v>2022</v>
      </c>
      <c r="S56">
        <v>0</v>
      </c>
      <c r="T56" s="35">
        <f t="shared" si="4"/>
        <v>-30</v>
      </c>
    </row>
    <row r="57" spans="2:20" x14ac:dyDescent="0.25">
      <c r="C57" s="42">
        <f t="shared" si="5"/>
        <v>2023</v>
      </c>
      <c r="S57">
        <v>25</v>
      </c>
      <c r="T57" s="35">
        <f t="shared" si="4"/>
        <v>-5</v>
      </c>
    </row>
    <row r="58" spans="2:20" x14ac:dyDescent="0.25">
      <c r="C58" s="42">
        <f t="shared" si="5"/>
        <v>2024</v>
      </c>
      <c r="S58">
        <v>30</v>
      </c>
      <c r="T58" s="35">
        <f t="shared" si="4"/>
        <v>0</v>
      </c>
    </row>
    <row r="59" spans="2:20" x14ac:dyDescent="0.25">
      <c r="C59" s="42">
        <f t="shared" si="5"/>
        <v>2025</v>
      </c>
      <c r="S59">
        <v>40</v>
      </c>
      <c r="T59" s="35">
        <f t="shared" si="4"/>
        <v>10</v>
      </c>
    </row>
    <row r="60" spans="2:20" x14ac:dyDescent="0.25">
      <c r="C60" s="42">
        <f t="shared" si="5"/>
        <v>2026</v>
      </c>
      <c r="S60">
        <v>44</v>
      </c>
      <c r="T60" s="35">
        <f t="shared" si="4"/>
        <v>14</v>
      </c>
    </row>
    <row r="61" spans="2:20" x14ac:dyDescent="0.25">
      <c r="C61" s="42">
        <f t="shared" si="5"/>
        <v>2027</v>
      </c>
      <c r="S61">
        <v>90</v>
      </c>
      <c r="T61" s="35">
        <f t="shared" si="4"/>
        <v>60</v>
      </c>
    </row>
    <row r="62" spans="2:20" x14ac:dyDescent="0.25">
      <c r="C62" s="42">
        <f t="shared" si="5"/>
        <v>2028</v>
      </c>
    </row>
    <row r="63" spans="2:20" x14ac:dyDescent="0.25">
      <c r="C63" s="42">
        <f t="shared" si="5"/>
        <v>2029</v>
      </c>
    </row>
    <row r="64" spans="2:20" x14ac:dyDescent="0.25">
      <c r="C64" s="42">
        <f t="shared" si="5"/>
        <v>2030</v>
      </c>
    </row>
    <row r="65" spans="3:3" x14ac:dyDescent="0.25">
      <c r="C65" s="42">
        <f t="shared" si="5"/>
        <v>2031</v>
      </c>
    </row>
    <row r="66" spans="3:3" x14ac:dyDescent="0.25">
      <c r="C66" s="42">
        <f t="shared" si="5"/>
        <v>2032</v>
      </c>
    </row>
    <row r="67" spans="3:3" x14ac:dyDescent="0.25">
      <c r="C67" s="42">
        <f t="shared" si="5"/>
        <v>2033</v>
      </c>
    </row>
    <row r="68" spans="3:3" x14ac:dyDescent="0.25">
      <c r="C68" s="42">
        <f t="shared" si="5"/>
        <v>2034</v>
      </c>
    </row>
    <row r="69" spans="3:3" x14ac:dyDescent="0.25">
      <c r="C69" s="42">
        <f t="shared" si="5"/>
        <v>2035</v>
      </c>
    </row>
    <row r="70" spans="3:3" x14ac:dyDescent="0.25">
      <c r="C70" s="42">
        <f t="shared" si="5"/>
        <v>2036</v>
      </c>
    </row>
    <row r="71" spans="3:3" x14ac:dyDescent="0.25">
      <c r="C71" s="42">
        <f t="shared" si="5"/>
        <v>2037</v>
      </c>
    </row>
    <row r="72" spans="3:3" x14ac:dyDescent="0.25">
      <c r="C72" s="42">
        <f t="shared" si="5"/>
        <v>2038</v>
      </c>
    </row>
    <row r="73" spans="3:3" x14ac:dyDescent="0.25">
      <c r="C73" s="42">
        <f t="shared" si="5"/>
        <v>2039</v>
      </c>
    </row>
    <row r="74" spans="3:3" x14ac:dyDescent="0.25">
      <c r="C74" s="42">
        <f t="shared" si="5"/>
        <v>2040</v>
      </c>
    </row>
    <row r="75" spans="3:3" x14ac:dyDescent="0.25">
      <c r="C75" s="42">
        <f t="shared" si="5"/>
        <v>2041</v>
      </c>
    </row>
    <row r="76" spans="3:3" x14ac:dyDescent="0.25">
      <c r="C76" s="42">
        <f t="shared" si="5"/>
        <v>2042</v>
      </c>
    </row>
    <row r="77" spans="3:3" x14ac:dyDescent="0.25">
      <c r="C77" s="42">
        <f t="shared" si="5"/>
        <v>2043</v>
      </c>
    </row>
    <row r="78" spans="3:3" x14ac:dyDescent="0.25">
      <c r="C78" s="42">
        <f t="shared" si="5"/>
        <v>2044</v>
      </c>
    </row>
    <row r="79" spans="3:3" x14ac:dyDescent="0.25">
      <c r="C79" s="42">
        <f t="shared" si="5"/>
        <v>2045</v>
      </c>
    </row>
    <row r="80" spans="3:3" x14ac:dyDescent="0.25">
      <c r="C80" s="42">
        <f t="shared" si="5"/>
        <v>2046</v>
      </c>
    </row>
    <row r="81" spans="3:3" x14ac:dyDescent="0.25">
      <c r="C81" s="42">
        <f t="shared" si="5"/>
        <v>2047</v>
      </c>
    </row>
    <row r="82" spans="3:3" x14ac:dyDescent="0.25">
      <c r="C82" s="42">
        <f t="shared" si="5"/>
        <v>2048</v>
      </c>
    </row>
    <row r="83" spans="3:3" x14ac:dyDescent="0.25">
      <c r="C83" s="42">
        <f t="shared" si="5"/>
        <v>2049</v>
      </c>
    </row>
    <row r="84" spans="3:3" x14ac:dyDescent="0.25">
      <c r="C84" s="42">
        <f t="shared" si="5"/>
        <v>2050</v>
      </c>
    </row>
    <row r="85" spans="3:3" x14ac:dyDescent="0.25">
      <c r="C85" s="42">
        <f t="shared" si="5"/>
        <v>2051</v>
      </c>
    </row>
    <row r="86" spans="3:3" x14ac:dyDescent="0.25">
      <c r="C86" s="42">
        <f t="shared" si="5"/>
        <v>2052</v>
      </c>
    </row>
    <row r="87" spans="3:3" x14ac:dyDescent="0.25">
      <c r="C87" s="42">
        <f t="shared" si="5"/>
        <v>2053</v>
      </c>
    </row>
    <row r="88" spans="3:3" x14ac:dyDescent="0.25">
      <c r="C88" s="42">
        <f t="shared" si="5"/>
        <v>2054</v>
      </c>
    </row>
    <row r="89" spans="3:3" x14ac:dyDescent="0.25">
      <c r="C89" s="42">
        <f t="shared" si="5"/>
        <v>2055</v>
      </c>
    </row>
    <row r="90" spans="3:3" x14ac:dyDescent="0.25">
      <c r="C90" s="42">
        <f t="shared" si="5"/>
        <v>2056</v>
      </c>
    </row>
    <row r="91" spans="3:3" x14ac:dyDescent="0.25">
      <c r="C91" s="42">
        <f t="shared" si="5"/>
        <v>2057</v>
      </c>
    </row>
    <row r="92" spans="3:3" x14ac:dyDescent="0.25">
      <c r="C92" s="42">
        <f t="shared" si="5"/>
        <v>2058</v>
      </c>
    </row>
    <row r="93" spans="3:3" x14ac:dyDescent="0.25">
      <c r="C93" s="42">
        <f t="shared" si="5"/>
        <v>2059</v>
      </c>
    </row>
    <row r="94" spans="3:3" x14ac:dyDescent="0.25">
      <c r="C94" s="42">
        <f t="shared" si="5"/>
        <v>2060</v>
      </c>
    </row>
    <row r="95" spans="3:3" x14ac:dyDescent="0.25">
      <c r="C95" s="42">
        <f t="shared" si="5"/>
        <v>2061</v>
      </c>
    </row>
    <row r="96" spans="3:3" x14ac:dyDescent="0.25">
      <c r="C96" s="42">
        <f t="shared" si="5"/>
        <v>2062</v>
      </c>
    </row>
    <row r="97" spans="3:3" x14ac:dyDescent="0.25">
      <c r="C97" s="42">
        <f t="shared" si="5"/>
        <v>2063</v>
      </c>
    </row>
    <row r="98" spans="3:3" x14ac:dyDescent="0.25">
      <c r="C98" s="42">
        <f t="shared" si="5"/>
        <v>2064</v>
      </c>
    </row>
    <row r="99" spans="3:3" x14ac:dyDescent="0.25">
      <c r="C99" s="42">
        <f t="shared" si="5"/>
        <v>2065</v>
      </c>
    </row>
    <row r="100" spans="3:3" x14ac:dyDescent="0.25">
      <c r="C100" s="42">
        <f t="shared" si="5"/>
        <v>2066</v>
      </c>
    </row>
    <row r="101" spans="3:3" x14ac:dyDescent="0.25">
      <c r="C101" s="42">
        <f t="shared" si="5"/>
        <v>2067</v>
      </c>
    </row>
    <row r="102" spans="3:3" x14ac:dyDescent="0.25">
      <c r="C102" s="42">
        <f t="shared" si="5"/>
        <v>2068</v>
      </c>
    </row>
    <row r="103" spans="3:3" x14ac:dyDescent="0.25">
      <c r="C103" s="42">
        <f t="shared" si="5"/>
        <v>2069</v>
      </c>
    </row>
    <row r="104" spans="3:3" x14ac:dyDescent="0.25">
      <c r="C104" s="42">
        <f t="shared" si="5"/>
        <v>2070</v>
      </c>
    </row>
    <row r="105" spans="3:3" x14ac:dyDescent="0.25">
      <c r="C105" s="42">
        <f t="shared" si="5"/>
        <v>2071</v>
      </c>
    </row>
    <row r="106" spans="3:3" x14ac:dyDescent="0.25">
      <c r="C106" s="42">
        <f t="shared" si="5"/>
        <v>2072</v>
      </c>
    </row>
    <row r="107" spans="3:3" x14ac:dyDescent="0.25">
      <c r="C107" s="42">
        <f t="shared" si="5"/>
        <v>2073</v>
      </c>
    </row>
    <row r="108" spans="3:3" x14ac:dyDescent="0.25">
      <c r="C108" s="42">
        <f t="shared" si="5"/>
        <v>2074</v>
      </c>
    </row>
    <row r="109" spans="3:3" x14ac:dyDescent="0.25">
      <c r="C109" s="42">
        <f t="shared" si="5"/>
        <v>2075</v>
      </c>
    </row>
    <row r="110" spans="3:3" x14ac:dyDescent="0.25">
      <c r="C110" s="42">
        <f t="shared" si="5"/>
        <v>2076</v>
      </c>
    </row>
    <row r="111" spans="3:3" x14ac:dyDescent="0.25">
      <c r="C111" s="42">
        <f t="shared" si="5"/>
        <v>2077</v>
      </c>
    </row>
    <row r="112" spans="3:3" x14ac:dyDescent="0.25">
      <c r="C112" s="42">
        <f t="shared" si="5"/>
        <v>2078</v>
      </c>
    </row>
    <row r="113" spans="3:3" x14ac:dyDescent="0.25">
      <c r="C113" s="42">
        <f t="shared" si="5"/>
        <v>2079</v>
      </c>
    </row>
    <row r="114" spans="3:3" x14ac:dyDescent="0.25">
      <c r="C114" s="42">
        <f t="shared" si="5"/>
        <v>2080</v>
      </c>
    </row>
    <row r="115" spans="3:3" x14ac:dyDescent="0.25">
      <c r="C115" s="42">
        <f t="shared" si="5"/>
        <v>2081</v>
      </c>
    </row>
    <row r="116" spans="3:3" x14ac:dyDescent="0.25">
      <c r="C116" s="42">
        <f t="shared" si="5"/>
        <v>2082</v>
      </c>
    </row>
    <row r="117" spans="3:3" x14ac:dyDescent="0.25">
      <c r="C117" s="42">
        <f t="shared" si="5"/>
        <v>2083</v>
      </c>
    </row>
    <row r="118" spans="3:3" x14ac:dyDescent="0.25">
      <c r="C118" s="42">
        <f t="shared" si="5"/>
        <v>2084</v>
      </c>
    </row>
    <row r="119" spans="3:3" x14ac:dyDescent="0.25">
      <c r="C119" s="42">
        <f t="shared" si="5"/>
        <v>2085</v>
      </c>
    </row>
    <row r="120" spans="3:3" x14ac:dyDescent="0.25">
      <c r="C120" s="42">
        <f t="shared" ref="C120:C183" si="6">+C119+1</f>
        <v>2086</v>
      </c>
    </row>
    <row r="121" spans="3:3" x14ac:dyDescent="0.25">
      <c r="C121" s="42">
        <f t="shared" si="6"/>
        <v>2087</v>
      </c>
    </row>
    <row r="122" spans="3:3" x14ac:dyDescent="0.25">
      <c r="C122" s="42">
        <f t="shared" si="6"/>
        <v>2088</v>
      </c>
    </row>
    <row r="123" spans="3:3" x14ac:dyDescent="0.25">
      <c r="C123" s="42">
        <f t="shared" si="6"/>
        <v>2089</v>
      </c>
    </row>
    <row r="124" spans="3:3" x14ac:dyDescent="0.25">
      <c r="C124" s="42">
        <f t="shared" si="6"/>
        <v>2090</v>
      </c>
    </row>
    <row r="125" spans="3:3" x14ac:dyDescent="0.25">
      <c r="C125" s="42">
        <f t="shared" si="6"/>
        <v>2091</v>
      </c>
    </row>
    <row r="126" spans="3:3" x14ac:dyDescent="0.25">
      <c r="C126" s="42">
        <f t="shared" si="6"/>
        <v>2092</v>
      </c>
    </row>
    <row r="127" spans="3:3" x14ac:dyDescent="0.25">
      <c r="C127" s="42">
        <f t="shared" si="6"/>
        <v>2093</v>
      </c>
    </row>
    <row r="128" spans="3:3" x14ac:dyDescent="0.25">
      <c r="C128" s="42">
        <f t="shared" si="6"/>
        <v>2094</v>
      </c>
    </row>
    <row r="129" spans="3:3" x14ac:dyDescent="0.25">
      <c r="C129" s="42">
        <f t="shared" si="6"/>
        <v>2095</v>
      </c>
    </row>
    <row r="130" spans="3:3" x14ac:dyDescent="0.25">
      <c r="C130" s="42">
        <f t="shared" si="6"/>
        <v>2096</v>
      </c>
    </row>
    <row r="131" spans="3:3" x14ac:dyDescent="0.25">
      <c r="C131" s="42">
        <f t="shared" si="6"/>
        <v>2097</v>
      </c>
    </row>
    <row r="132" spans="3:3" x14ac:dyDescent="0.25">
      <c r="C132" s="42">
        <f t="shared" si="6"/>
        <v>2098</v>
      </c>
    </row>
    <row r="133" spans="3:3" x14ac:dyDescent="0.25">
      <c r="C133" s="42">
        <f t="shared" si="6"/>
        <v>2099</v>
      </c>
    </row>
    <row r="134" spans="3:3" x14ac:dyDescent="0.25">
      <c r="C134" s="42">
        <f t="shared" si="6"/>
        <v>2100</v>
      </c>
    </row>
    <row r="135" spans="3:3" x14ac:dyDescent="0.25">
      <c r="C135" s="42">
        <f t="shared" si="6"/>
        <v>2101</v>
      </c>
    </row>
    <row r="136" spans="3:3" x14ac:dyDescent="0.25">
      <c r="C136" s="42">
        <f t="shared" si="6"/>
        <v>2102</v>
      </c>
    </row>
    <row r="137" spans="3:3" x14ac:dyDescent="0.25">
      <c r="C137" s="42">
        <f t="shared" si="6"/>
        <v>2103</v>
      </c>
    </row>
    <row r="138" spans="3:3" x14ac:dyDescent="0.25">
      <c r="C138" s="42">
        <f t="shared" si="6"/>
        <v>2104</v>
      </c>
    </row>
    <row r="139" spans="3:3" x14ac:dyDescent="0.25">
      <c r="C139" s="42">
        <f t="shared" si="6"/>
        <v>2105</v>
      </c>
    </row>
    <row r="140" spans="3:3" x14ac:dyDescent="0.25">
      <c r="C140" s="42">
        <f t="shared" si="6"/>
        <v>2106</v>
      </c>
    </row>
    <row r="141" spans="3:3" x14ac:dyDescent="0.25">
      <c r="C141" s="42">
        <f t="shared" si="6"/>
        <v>2107</v>
      </c>
    </row>
    <row r="142" spans="3:3" x14ac:dyDescent="0.25">
      <c r="C142" s="42">
        <f t="shared" si="6"/>
        <v>2108</v>
      </c>
    </row>
    <row r="143" spans="3:3" x14ac:dyDescent="0.25">
      <c r="C143" s="42">
        <f t="shared" si="6"/>
        <v>2109</v>
      </c>
    </row>
    <row r="144" spans="3:3" x14ac:dyDescent="0.25">
      <c r="C144" s="42">
        <f t="shared" si="6"/>
        <v>2110</v>
      </c>
    </row>
    <row r="145" spans="3:3" x14ac:dyDescent="0.25">
      <c r="C145" s="42">
        <f t="shared" si="6"/>
        <v>2111</v>
      </c>
    </row>
    <row r="146" spans="3:3" x14ac:dyDescent="0.25">
      <c r="C146" s="42">
        <f t="shared" si="6"/>
        <v>2112</v>
      </c>
    </row>
    <row r="147" spans="3:3" x14ac:dyDescent="0.25">
      <c r="C147" s="42">
        <f t="shared" si="6"/>
        <v>2113</v>
      </c>
    </row>
    <row r="148" spans="3:3" x14ac:dyDescent="0.25">
      <c r="C148" s="42">
        <f t="shared" si="6"/>
        <v>2114</v>
      </c>
    </row>
    <row r="149" spans="3:3" x14ac:dyDescent="0.25">
      <c r="C149" s="42">
        <f t="shared" si="6"/>
        <v>2115</v>
      </c>
    </row>
    <row r="150" spans="3:3" x14ac:dyDescent="0.25">
      <c r="C150" s="42">
        <f t="shared" si="6"/>
        <v>2116</v>
      </c>
    </row>
    <row r="151" spans="3:3" x14ac:dyDescent="0.25">
      <c r="C151" s="42">
        <f t="shared" si="6"/>
        <v>2117</v>
      </c>
    </row>
    <row r="152" spans="3:3" x14ac:dyDescent="0.25">
      <c r="C152" s="42">
        <f t="shared" si="6"/>
        <v>2118</v>
      </c>
    </row>
    <row r="153" spans="3:3" x14ac:dyDescent="0.25">
      <c r="C153" s="42">
        <f t="shared" si="6"/>
        <v>2119</v>
      </c>
    </row>
    <row r="154" spans="3:3" x14ac:dyDescent="0.25">
      <c r="C154" s="42">
        <f t="shared" si="6"/>
        <v>2120</v>
      </c>
    </row>
    <row r="155" spans="3:3" x14ac:dyDescent="0.25">
      <c r="C155" s="42">
        <f t="shared" si="6"/>
        <v>2121</v>
      </c>
    </row>
    <row r="156" spans="3:3" x14ac:dyDescent="0.25">
      <c r="C156" s="42">
        <f t="shared" si="6"/>
        <v>2122</v>
      </c>
    </row>
    <row r="157" spans="3:3" x14ac:dyDescent="0.25">
      <c r="C157" s="42">
        <f t="shared" si="6"/>
        <v>2123</v>
      </c>
    </row>
    <row r="158" spans="3:3" x14ac:dyDescent="0.25">
      <c r="C158" s="42">
        <f t="shared" si="6"/>
        <v>2124</v>
      </c>
    </row>
    <row r="159" spans="3:3" x14ac:dyDescent="0.25">
      <c r="C159" s="42">
        <f t="shared" si="6"/>
        <v>2125</v>
      </c>
    </row>
    <row r="160" spans="3:3" x14ac:dyDescent="0.25">
      <c r="C160" s="42">
        <f t="shared" si="6"/>
        <v>2126</v>
      </c>
    </row>
    <row r="161" spans="3:3" x14ac:dyDescent="0.25">
      <c r="C161" s="42">
        <f t="shared" si="6"/>
        <v>2127</v>
      </c>
    </row>
    <row r="162" spans="3:3" x14ac:dyDescent="0.25">
      <c r="C162" s="42">
        <f t="shared" si="6"/>
        <v>2128</v>
      </c>
    </row>
    <row r="163" spans="3:3" x14ac:dyDescent="0.25">
      <c r="C163" s="42">
        <f t="shared" si="6"/>
        <v>2129</v>
      </c>
    </row>
    <row r="164" spans="3:3" x14ac:dyDescent="0.25">
      <c r="C164" s="42">
        <f t="shared" si="6"/>
        <v>2130</v>
      </c>
    </row>
    <row r="165" spans="3:3" x14ac:dyDescent="0.25">
      <c r="C165" s="42">
        <f t="shared" si="6"/>
        <v>2131</v>
      </c>
    </row>
    <row r="166" spans="3:3" x14ac:dyDescent="0.25">
      <c r="C166" s="42">
        <f t="shared" si="6"/>
        <v>2132</v>
      </c>
    </row>
    <row r="167" spans="3:3" x14ac:dyDescent="0.25">
      <c r="C167" s="42">
        <f t="shared" si="6"/>
        <v>2133</v>
      </c>
    </row>
    <row r="168" spans="3:3" x14ac:dyDescent="0.25">
      <c r="C168" s="42">
        <f t="shared" si="6"/>
        <v>2134</v>
      </c>
    </row>
    <row r="169" spans="3:3" x14ac:dyDescent="0.25">
      <c r="C169" s="42">
        <f t="shared" si="6"/>
        <v>2135</v>
      </c>
    </row>
    <row r="170" spans="3:3" x14ac:dyDescent="0.25">
      <c r="C170" s="42">
        <f t="shared" si="6"/>
        <v>2136</v>
      </c>
    </row>
    <row r="171" spans="3:3" x14ac:dyDescent="0.25">
      <c r="C171" s="42">
        <f t="shared" si="6"/>
        <v>2137</v>
      </c>
    </row>
    <row r="172" spans="3:3" x14ac:dyDescent="0.25">
      <c r="C172" s="42">
        <f t="shared" si="6"/>
        <v>2138</v>
      </c>
    </row>
    <row r="173" spans="3:3" x14ac:dyDescent="0.25">
      <c r="C173" s="42">
        <f t="shared" si="6"/>
        <v>2139</v>
      </c>
    </row>
    <row r="174" spans="3:3" x14ac:dyDescent="0.25">
      <c r="C174" s="42">
        <f t="shared" si="6"/>
        <v>2140</v>
      </c>
    </row>
    <row r="175" spans="3:3" x14ac:dyDescent="0.25">
      <c r="C175" s="42">
        <f t="shared" si="6"/>
        <v>2141</v>
      </c>
    </row>
    <row r="176" spans="3:3" x14ac:dyDescent="0.25">
      <c r="C176" s="42">
        <f t="shared" si="6"/>
        <v>2142</v>
      </c>
    </row>
    <row r="177" spans="3:3" x14ac:dyDescent="0.25">
      <c r="C177" s="42">
        <f t="shared" si="6"/>
        <v>2143</v>
      </c>
    </row>
    <row r="178" spans="3:3" x14ac:dyDescent="0.25">
      <c r="C178" s="42">
        <f t="shared" si="6"/>
        <v>2144</v>
      </c>
    </row>
    <row r="179" spans="3:3" x14ac:dyDescent="0.25">
      <c r="C179" s="42">
        <f t="shared" si="6"/>
        <v>2145</v>
      </c>
    </row>
    <row r="180" spans="3:3" x14ac:dyDescent="0.25">
      <c r="C180" s="42">
        <f t="shared" si="6"/>
        <v>2146</v>
      </c>
    </row>
    <row r="181" spans="3:3" x14ac:dyDescent="0.25">
      <c r="C181" s="42">
        <f t="shared" si="6"/>
        <v>2147</v>
      </c>
    </row>
    <row r="182" spans="3:3" x14ac:dyDescent="0.25">
      <c r="C182" s="42">
        <f t="shared" si="6"/>
        <v>2148</v>
      </c>
    </row>
    <row r="183" spans="3:3" x14ac:dyDescent="0.25">
      <c r="C183" s="42">
        <f t="shared" si="6"/>
        <v>2149</v>
      </c>
    </row>
    <row r="184" spans="3:3" x14ac:dyDescent="0.25">
      <c r="C184" s="42">
        <f t="shared" ref="C184:C247" si="7">+C183+1</f>
        <v>2150</v>
      </c>
    </row>
    <row r="185" spans="3:3" x14ac:dyDescent="0.25">
      <c r="C185" s="42">
        <f t="shared" si="7"/>
        <v>2151</v>
      </c>
    </row>
    <row r="186" spans="3:3" x14ac:dyDescent="0.25">
      <c r="C186" s="42">
        <f t="shared" si="7"/>
        <v>2152</v>
      </c>
    </row>
    <row r="187" spans="3:3" x14ac:dyDescent="0.25">
      <c r="C187" s="42">
        <f t="shared" si="7"/>
        <v>2153</v>
      </c>
    </row>
    <row r="188" spans="3:3" x14ac:dyDescent="0.25">
      <c r="C188" s="42">
        <f t="shared" si="7"/>
        <v>2154</v>
      </c>
    </row>
    <row r="189" spans="3:3" x14ac:dyDescent="0.25">
      <c r="C189" s="42">
        <f t="shared" si="7"/>
        <v>2155</v>
      </c>
    </row>
    <row r="190" spans="3:3" x14ac:dyDescent="0.25">
      <c r="C190" s="42">
        <f t="shared" si="7"/>
        <v>2156</v>
      </c>
    </row>
    <row r="191" spans="3:3" x14ac:dyDescent="0.25">
      <c r="C191" s="42">
        <f t="shared" si="7"/>
        <v>2157</v>
      </c>
    </row>
    <row r="192" spans="3:3" x14ac:dyDescent="0.25">
      <c r="C192" s="42">
        <f t="shared" si="7"/>
        <v>2158</v>
      </c>
    </row>
    <row r="193" spans="3:3" x14ac:dyDescent="0.25">
      <c r="C193" s="42">
        <f t="shared" si="7"/>
        <v>2159</v>
      </c>
    </row>
    <row r="194" spans="3:3" x14ac:dyDescent="0.25">
      <c r="C194" s="42">
        <f t="shared" si="7"/>
        <v>2160</v>
      </c>
    </row>
    <row r="195" spans="3:3" x14ac:dyDescent="0.25">
      <c r="C195" s="42">
        <f t="shared" si="7"/>
        <v>2161</v>
      </c>
    </row>
    <row r="196" spans="3:3" x14ac:dyDescent="0.25">
      <c r="C196" s="42">
        <f t="shared" si="7"/>
        <v>2162</v>
      </c>
    </row>
    <row r="197" spans="3:3" x14ac:dyDescent="0.25">
      <c r="C197" s="42">
        <f t="shared" si="7"/>
        <v>2163</v>
      </c>
    </row>
    <row r="198" spans="3:3" x14ac:dyDescent="0.25">
      <c r="C198" s="42">
        <f t="shared" si="7"/>
        <v>2164</v>
      </c>
    </row>
    <row r="199" spans="3:3" x14ac:dyDescent="0.25">
      <c r="C199" s="42">
        <f t="shared" si="7"/>
        <v>2165</v>
      </c>
    </row>
    <row r="200" spans="3:3" x14ac:dyDescent="0.25">
      <c r="C200" s="42">
        <f t="shared" si="7"/>
        <v>2166</v>
      </c>
    </row>
    <row r="201" spans="3:3" x14ac:dyDescent="0.25">
      <c r="C201" s="42">
        <f t="shared" si="7"/>
        <v>2167</v>
      </c>
    </row>
    <row r="202" spans="3:3" x14ac:dyDescent="0.25">
      <c r="C202" s="42">
        <f t="shared" si="7"/>
        <v>2168</v>
      </c>
    </row>
    <row r="203" spans="3:3" x14ac:dyDescent="0.25">
      <c r="C203" s="42">
        <f t="shared" si="7"/>
        <v>2169</v>
      </c>
    </row>
    <row r="204" spans="3:3" x14ac:dyDescent="0.25">
      <c r="C204" s="42">
        <f t="shared" si="7"/>
        <v>2170</v>
      </c>
    </row>
    <row r="205" spans="3:3" x14ac:dyDescent="0.25">
      <c r="C205" s="42">
        <f t="shared" si="7"/>
        <v>2171</v>
      </c>
    </row>
    <row r="206" spans="3:3" x14ac:dyDescent="0.25">
      <c r="C206" s="42">
        <f t="shared" si="7"/>
        <v>2172</v>
      </c>
    </row>
    <row r="207" spans="3:3" x14ac:dyDescent="0.25">
      <c r="C207" s="42">
        <f t="shared" si="7"/>
        <v>2173</v>
      </c>
    </row>
    <row r="208" spans="3:3" x14ac:dyDescent="0.25">
      <c r="C208" s="42">
        <f t="shared" si="7"/>
        <v>2174</v>
      </c>
    </row>
    <row r="209" spans="3:3" x14ac:dyDescent="0.25">
      <c r="C209" s="42">
        <f t="shared" si="7"/>
        <v>2175</v>
      </c>
    </row>
    <row r="210" spans="3:3" x14ac:dyDescent="0.25">
      <c r="C210" s="42">
        <f t="shared" si="7"/>
        <v>2176</v>
      </c>
    </row>
    <row r="211" spans="3:3" x14ac:dyDescent="0.25">
      <c r="C211" s="42">
        <f t="shared" si="7"/>
        <v>2177</v>
      </c>
    </row>
    <row r="212" spans="3:3" x14ac:dyDescent="0.25">
      <c r="C212" s="42">
        <f t="shared" si="7"/>
        <v>2178</v>
      </c>
    </row>
    <row r="213" spans="3:3" x14ac:dyDescent="0.25">
      <c r="C213" s="42">
        <f t="shared" si="7"/>
        <v>2179</v>
      </c>
    </row>
    <row r="214" spans="3:3" x14ac:dyDescent="0.25">
      <c r="C214" s="42">
        <f t="shared" si="7"/>
        <v>2180</v>
      </c>
    </row>
    <row r="215" spans="3:3" x14ac:dyDescent="0.25">
      <c r="C215" s="42">
        <f t="shared" si="7"/>
        <v>2181</v>
      </c>
    </row>
    <row r="216" spans="3:3" x14ac:dyDescent="0.25">
      <c r="C216" s="42">
        <f t="shared" si="7"/>
        <v>2182</v>
      </c>
    </row>
    <row r="217" spans="3:3" x14ac:dyDescent="0.25">
      <c r="C217" s="42">
        <f t="shared" si="7"/>
        <v>2183</v>
      </c>
    </row>
    <row r="218" spans="3:3" x14ac:dyDescent="0.25">
      <c r="C218" s="42">
        <f t="shared" si="7"/>
        <v>2184</v>
      </c>
    </row>
    <row r="219" spans="3:3" x14ac:dyDescent="0.25">
      <c r="C219" s="42">
        <f t="shared" si="7"/>
        <v>2185</v>
      </c>
    </row>
    <row r="220" spans="3:3" x14ac:dyDescent="0.25">
      <c r="C220" s="42">
        <f t="shared" si="7"/>
        <v>2186</v>
      </c>
    </row>
    <row r="221" spans="3:3" x14ac:dyDescent="0.25">
      <c r="C221" s="42">
        <f t="shared" si="7"/>
        <v>2187</v>
      </c>
    </row>
    <row r="222" spans="3:3" x14ac:dyDescent="0.25">
      <c r="C222" s="42">
        <f t="shared" si="7"/>
        <v>2188</v>
      </c>
    </row>
    <row r="223" spans="3:3" x14ac:dyDescent="0.25">
      <c r="C223" s="42">
        <f t="shared" si="7"/>
        <v>2189</v>
      </c>
    </row>
    <row r="224" spans="3:3" x14ac:dyDescent="0.25">
      <c r="C224" s="42">
        <f t="shared" si="7"/>
        <v>2190</v>
      </c>
    </row>
    <row r="225" spans="3:3" x14ac:dyDescent="0.25">
      <c r="C225" s="42">
        <f t="shared" si="7"/>
        <v>2191</v>
      </c>
    </row>
    <row r="226" spans="3:3" x14ac:dyDescent="0.25">
      <c r="C226" s="42">
        <f t="shared" si="7"/>
        <v>2192</v>
      </c>
    </row>
    <row r="227" spans="3:3" x14ac:dyDescent="0.25">
      <c r="C227" s="42">
        <f t="shared" si="7"/>
        <v>2193</v>
      </c>
    </row>
    <row r="228" spans="3:3" x14ac:dyDescent="0.25">
      <c r="C228" s="42">
        <f t="shared" si="7"/>
        <v>2194</v>
      </c>
    </row>
    <row r="229" spans="3:3" x14ac:dyDescent="0.25">
      <c r="C229" s="42">
        <f t="shared" si="7"/>
        <v>2195</v>
      </c>
    </row>
    <row r="230" spans="3:3" x14ac:dyDescent="0.25">
      <c r="C230" s="42">
        <f t="shared" si="7"/>
        <v>2196</v>
      </c>
    </row>
    <row r="231" spans="3:3" x14ac:dyDescent="0.25">
      <c r="C231" s="42">
        <f t="shared" si="7"/>
        <v>2197</v>
      </c>
    </row>
    <row r="232" spans="3:3" x14ac:dyDescent="0.25">
      <c r="C232" s="42">
        <f t="shared" si="7"/>
        <v>2198</v>
      </c>
    </row>
    <row r="233" spans="3:3" x14ac:dyDescent="0.25">
      <c r="C233" s="42">
        <f t="shared" si="7"/>
        <v>2199</v>
      </c>
    </row>
    <row r="234" spans="3:3" x14ac:dyDescent="0.25">
      <c r="C234" s="42">
        <f t="shared" si="7"/>
        <v>2200</v>
      </c>
    </row>
    <row r="235" spans="3:3" x14ac:dyDescent="0.25">
      <c r="C235" s="42">
        <f t="shared" si="7"/>
        <v>2201</v>
      </c>
    </row>
    <row r="236" spans="3:3" x14ac:dyDescent="0.25">
      <c r="C236" s="42">
        <f t="shared" si="7"/>
        <v>2202</v>
      </c>
    </row>
    <row r="237" spans="3:3" x14ac:dyDescent="0.25">
      <c r="C237" s="42">
        <f t="shared" si="7"/>
        <v>2203</v>
      </c>
    </row>
    <row r="238" spans="3:3" x14ac:dyDescent="0.25">
      <c r="C238" s="42">
        <f t="shared" si="7"/>
        <v>2204</v>
      </c>
    </row>
    <row r="239" spans="3:3" x14ac:dyDescent="0.25">
      <c r="C239" s="42">
        <f t="shared" si="7"/>
        <v>2205</v>
      </c>
    </row>
    <row r="240" spans="3:3" x14ac:dyDescent="0.25">
      <c r="C240" s="42">
        <f t="shared" si="7"/>
        <v>2206</v>
      </c>
    </row>
    <row r="241" spans="3:3" x14ac:dyDescent="0.25">
      <c r="C241" s="42">
        <f t="shared" si="7"/>
        <v>2207</v>
      </c>
    </row>
    <row r="242" spans="3:3" x14ac:dyDescent="0.25">
      <c r="C242" s="42">
        <f t="shared" si="7"/>
        <v>2208</v>
      </c>
    </row>
    <row r="243" spans="3:3" x14ac:dyDescent="0.25">
      <c r="C243" s="42">
        <f t="shared" si="7"/>
        <v>2209</v>
      </c>
    </row>
    <row r="244" spans="3:3" x14ac:dyDescent="0.25">
      <c r="C244" s="42">
        <f t="shared" si="7"/>
        <v>2210</v>
      </c>
    </row>
    <row r="245" spans="3:3" x14ac:dyDescent="0.25">
      <c r="C245" s="42">
        <f t="shared" si="7"/>
        <v>2211</v>
      </c>
    </row>
    <row r="246" spans="3:3" x14ac:dyDescent="0.25">
      <c r="C246" s="42">
        <f t="shared" si="7"/>
        <v>2212</v>
      </c>
    </row>
    <row r="247" spans="3:3" x14ac:dyDescent="0.25">
      <c r="C247" s="42">
        <f t="shared" si="7"/>
        <v>2213</v>
      </c>
    </row>
    <row r="248" spans="3:3" x14ac:dyDescent="0.25">
      <c r="C248" s="42">
        <f t="shared" ref="C248:C311" si="8">+C247+1</f>
        <v>2214</v>
      </c>
    </row>
    <row r="249" spans="3:3" x14ac:dyDescent="0.25">
      <c r="C249" s="42">
        <f t="shared" si="8"/>
        <v>2215</v>
      </c>
    </row>
    <row r="250" spans="3:3" x14ac:dyDescent="0.25">
      <c r="C250" s="42">
        <f t="shared" si="8"/>
        <v>2216</v>
      </c>
    </row>
    <row r="251" spans="3:3" x14ac:dyDescent="0.25">
      <c r="C251" s="42">
        <f t="shared" si="8"/>
        <v>2217</v>
      </c>
    </row>
    <row r="252" spans="3:3" x14ac:dyDescent="0.25">
      <c r="C252" s="42">
        <f t="shared" si="8"/>
        <v>2218</v>
      </c>
    </row>
    <row r="253" spans="3:3" x14ac:dyDescent="0.25">
      <c r="C253" s="42">
        <f t="shared" si="8"/>
        <v>2219</v>
      </c>
    </row>
    <row r="254" spans="3:3" x14ac:dyDescent="0.25">
      <c r="C254" s="42">
        <f t="shared" si="8"/>
        <v>2220</v>
      </c>
    </row>
    <row r="255" spans="3:3" x14ac:dyDescent="0.25">
      <c r="C255" s="42">
        <f t="shared" si="8"/>
        <v>2221</v>
      </c>
    </row>
    <row r="256" spans="3:3" x14ac:dyDescent="0.25">
      <c r="C256" s="42">
        <f t="shared" si="8"/>
        <v>2222</v>
      </c>
    </row>
    <row r="257" spans="3:3" x14ac:dyDescent="0.25">
      <c r="C257" s="42">
        <f t="shared" si="8"/>
        <v>2223</v>
      </c>
    </row>
    <row r="258" spans="3:3" x14ac:dyDescent="0.25">
      <c r="C258" s="42">
        <f t="shared" si="8"/>
        <v>2224</v>
      </c>
    </row>
    <row r="259" spans="3:3" x14ac:dyDescent="0.25">
      <c r="C259" s="42">
        <f t="shared" si="8"/>
        <v>2225</v>
      </c>
    </row>
    <row r="260" spans="3:3" x14ac:dyDescent="0.25">
      <c r="C260" s="42">
        <f t="shared" si="8"/>
        <v>2226</v>
      </c>
    </row>
    <row r="261" spans="3:3" x14ac:dyDescent="0.25">
      <c r="C261" s="42">
        <f t="shared" si="8"/>
        <v>2227</v>
      </c>
    </row>
    <row r="262" spans="3:3" x14ac:dyDescent="0.25">
      <c r="C262" s="42">
        <f t="shared" si="8"/>
        <v>2228</v>
      </c>
    </row>
    <row r="263" spans="3:3" x14ac:dyDescent="0.25">
      <c r="C263" s="42">
        <f t="shared" si="8"/>
        <v>2229</v>
      </c>
    </row>
    <row r="264" spans="3:3" x14ac:dyDescent="0.25">
      <c r="C264" s="42">
        <f t="shared" si="8"/>
        <v>2230</v>
      </c>
    </row>
    <row r="265" spans="3:3" x14ac:dyDescent="0.25">
      <c r="C265" s="42">
        <f t="shared" si="8"/>
        <v>2231</v>
      </c>
    </row>
    <row r="266" spans="3:3" x14ac:dyDescent="0.25">
      <c r="C266" s="42">
        <f t="shared" si="8"/>
        <v>2232</v>
      </c>
    </row>
    <row r="267" spans="3:3" x14ac:dyDescent="0.25">
      <c r="C267" s="42">
        <f t="shared" si="8"/>
        <v>2233</v>
      </c>
    </row>
    <row r="268" spans="3:3" x14ac:dyDescent="0.25">
      <c r="C268" s="42">
        <f t="shared" si="8"/>
        <v>2234</v>
      </c>
    </row>
    <row r="269" spans="3:3" x14ac:dyDescent="0.25">
      <c r="C269" s="42">
        <f t="shared" si="8"/>
        <v>2235</v>
      </c>
    </row>
    <row r="270" spans="3:3" x14ac:dyDescent="0.25">
      <c r="C270" s="42">
        <f t="shared" si="8"/>
        <v>2236</v>
      </c>
    </row>
    <row r="271" spans="3:3" x14ac:dyDescent="0.25">
      <c r="C271" s="42">
        <f t="shared" si="8"/>
        <v>2237</v>
      </c>
    </row>
    <row r="272" spans="3:3" x14ac:dyDescent="0.25">
      <c r="C272" s="42">
        <f t="shared" si="8"/>
        <v>2238</v>
      </c>
    </row>
    <row r="273" spans="3:3" x14ac:dyDescent="0.25">
      <c r="C273" s="42">
        <f t="shared" si="8"/>
        <v>2239</v>
      </c>
    </row>
    <row r="274" spans="3:3" x14ac:dyDescent="0.25">
      <c r="C274" s="42">
        <f t="shared" si="8"/>
        <v>2240</v>
      </c>
    </row>
    <row r="275" spans="3:3" x14ac:dyDescent="0.25">
      <c r="C275" s="42">
        <f t="shared" si="8"/>
        <v>2241</v>
      </c>
    </row>
    <row r="276" spans="3:3" x14ac:dyDescent="0.25">
      <c r="C276" s="42">
        <f t="shared" si="8"/>
        <v>2242</v>
      </c>
    </row>
    <row r="277" spans="3:3" x14ac:dyDescent="0.25">
      <c r="C277" s="42">
        <f t="shared" si="8"/>
        <v>2243</v>
      </c>
    </row>
    <row r="278" spans="3:3" x14ac:dyDescent="0.25">
      <c r="C278" s="42">
        <f t="shared" si="8"/>
        <v>2244</v>
      </c>
    </row>
    <row r="279" spans="3:3" x14ac:dyDescent="0.25">
      <c r="C279" s="42">
        <f t="shared" si="8"/>
        <v>2245</v>
      </c>
    </row>
    <row r="280" spans="3:3" x14ac:dyDescent="0.25">
      <c r="C280" s="42">
        <f t="shared" si="8"/>
        <v>2246</v>
      </c>
    </row>
    <row r="281" spans="3:3" x14ac:dyDescent="0.25">
      <c r="C281" s="42">
        <f t="shared" si="8"/>
        <v>2247</v>
      </c>
    </row>
    <row r="282" spans="3:3" x14ac:dyDescent="0.25">
      <c r="C282" s="42">
        <f t="shared" si="8"/>
        <v>2248</v>
      </c>
    </row>
    <row r="283" spans="3:3" x14ac:dyDescent="0.25">
      <c r="C283" s="42">
        <f t="shared" si="8"/>
        <v>2249</v>
      </c>
    </row>
    <row r="284" spans="3:3" x14ac:dyDescent="0.25">
      <c r="C284" s="42">
        <f t="shared" si="8"/>
        <v>2250</v>
      </c>
    </row>
    <row r="285" spans="3:3" x14ac:dyDescent="0.25">
      <c r="C285" s="42">
        <f t="shared" si="8"/>
        <v>2251</v>
      </c>
    </row>
    <row r="286" spans="3:3" x14ac:dyDescent="0.25">
      <c r="C286" s="42">
        <f t="shared" si="8"/>
        <v>2252</v>
      </c>
    </row>
    <row r="287" spans="3:3" x14ac:dyDescent="0.25">
      <c r="C287" s="42">
        <f t="shared" si="8"/>
        <v>2253</v>
      </c>
    </row>
    <row r="288" spans="3:3" x14ac:dyDescent="0.25">
      <c r="C288" s="42">
        <f t="shared" si="8"/>
        <v>2254</v>
      </c>
    </row>
    <row r="289" spans="3:3" x14ac:dyDescent="0.25">
      <c r="C289" s="42">
        <f t="shared" si="8"/>
        <v>2255</v>
      </c>
    </row>
    <row r="290" spans="3:3" x14ac:dyDescent="0.25">
      <c r="C290" s="42">
        <f t="shared" si="8"/>
        <v>2256</v>
      </c>
    </row>
    <row r="291" spans="3:3" x14ac:dyDescent="0.25">
      <c r="C291" s="42">
        <f t="shared" si="8"/>
        <v>2257</v>
      </c>
    </row>
    <row r="292" spans="3:3" x14ac:dyDescent="0.25">
      <c r="C292" s="42">
        <f t="shared" si="8"/>
        <v>2258</v>
      </c>
    </row>
    <row r="293" spans="3:3" x14ac:dyDescent="0.25">
      <c r="C293" s="42">
        <f t="shared" si="8"/>
        <v>2259</v>
      </c>
    </row>
    <row r="294" spans="3:3" x14ac:dyDescent="0.25">
      <c r="C294" s="42">
        <f t="shared" si="8"/>
        <v>2260</v>
      </c>
    </row>
    <row r="295" spans="3:3" x14ac:dyDescent="0.25">
      <c r="C295" s="42">
        <f t="shared" si="8"/>
        <v>2261</v>
      </c>
    </row>
    <row r="296" spans="3:3" x14ac:dyDescent="0.25">
      <c r="C296" s="42">
        <f t="shared" si="8"/>
        <v>2262</v>
      </c>
    </row>
    <row r="297" spans="3:3" x14ac:dyDescent="0.25">
      <c r="C297" s="42">
        <f t="shared" si="8"/>
        <v>2263</v>
      </c>
    </row>
    <row r="298" spans="3:3" x14ac:dyDescent="0.25">
      <c r="C298" s="42">
        <f t="shared" si="8"/>
        <v>2264</v>
      </c>
    </row>
    <row r="299" spans="3:3" x14ac:dyDescent="0.25">
      <c r="C299" s="42">
        <f t="shared" si="8"/>
        <v>2265</v>
      </c>
    </row>
    <row r="300" spans="3:3" x14ac:dyDescent="0.25">
      <c r="C300" s="42">
        <f t="shared" si="8"/>
        <v>2266</v>
      </c>
    </row>
    <row r="301" spans="3:3" x14ac:dyDescent="0.25">
      <c r="C301" s="42">
        <f t="shared" si="8"/>
        <v>2267</v>
      </c>
    </row>
    <row r="302" spans="3:3" x14ac:dyDescent="0.25">
      <c r="C302" s="42">
        <f t="shared" si="8"/>
        <v>2268</v>
      </c>
    </row>
    <row r="303" spans="3:3" x14ac:dyDescent="0.25">
      <c r="C303" s="42">
        <f t="shared" si="8"/>
        <v>2269</v>
      </c>
    </row>
    <row r="304" spans="3:3" x14ac:dyDescent="0.25">
      <c r="C304" s="42">
        <f t="shared" si="8"/>
        <v>2270</v>
      </c>
    </row>
    <row r="305" spans="3:3" x14ac:dyDescent="0.25">
      <c r="C305" s="42">
        <f t="shared" si="8"/>
        <v>2271</v>
      </c>
    </row>
    <row r="306" spans="3:3" x14ac:dyDescent="0.25">
      <c r="C306" s="42">
        <f t="shared" si="8"/>
        <v>2272</v>
      </c>
    </row>
    <row r="307" spans="3:3" x14ac:dyDescent="0.25">
      <c r="C307" s="42">
        <f t="shared" si="8"/>
        <v>2273</v>
      </c>
    </row>
    <row r="308" spans="3:3" x14ac:dyDescent="0.25">
      <c r="C308" s="42">
        <f t="shared" si="8"/>
        <v>2274</v>
      </c>
    </row>
    <row r="309" spans="3:3" x14ac:dyDescent="0.25">
      <c r="C309" s="42">
        <f t="shared" si="8"/>
        <v>2275</v>
      </c>
    </row>
    <row r="310" spans="3:3" x14ac:dyDescent="0.25">
      <c r="C310" s="42">
        <f t="shared" si="8"/>
        <v>2276</v>
      </c>
    </row>
    <row r="311" spans="3:3" x14ac:dyDescent="0.25">
      <c r="C311" s="42">
        <f t="shared" si="8"/>
        <v>2277</v>
      </c>
    </row>
    <row r="312" spans="3:3" x14ac:dyDescent="0.25">
      <c r="C312" s="42">
        <f t="shared" ref="C312:C322" si="9">+C311+1</f>
        <v>2278</v>
      </c>
    </row>
    <row r="313" spans="3:3" x14ac:dyDescent="0.25">
      <c r="C313" s="42">
        <f t="shared" si="9"/>
        <v>2279</v>
      </c>
    </row>
    <row r="314" spans="3:3" x14ac:dyDescent="0.25">
      <c r="C314" s="42">
        <f t="shared" si="9"/>
        <v>2280</v>
      </c>
    </row>
    <row r="315" spans="3:3" x14ac:dyDescent="0.25">
      <c r="C315" s="42">
        <f t="shared" si="9"/>
        <v>2281</v>
      </c>
    </row>
    <row r="316" spans="3:3" x14ac:dyDescent="0.25">
      <c r="C316" s="42">
        <f t="shared" si="9"/>
        <v>2282</v>
      </c>
    </row>
    <row r="317" spans="3:3" x14ac:dyDescent="0.25">
      <c r="C317" s="42">
        <f t="shared" si="9"/>
        <v>2283</v>
      </c>
    </row>
    <row r="318" spans="3:3" x14ac:dyDescent="0.25">
      <c r="C318" s="42">
        <f t="shared" si="9"/>
        <v>2284</v>
      </c>
    </row>
    <row r="319" spans="3:3" x14ac:dyDescent="0.25">
      <c r="C319" s="42">
        <f t="shared" si="9"/>
        <v>2285</v>
      </c>
    </row>
    <row r="320" spans="3:3" x14ac:dyDescent="0.25">
      <c r="C320" s="42">
        <f t="shared" si="9"/>
        <v>2286</v>
      </c>
    </row>
    <row r="321" spans="3:3" x14ac:dyDescent="0.25">
      <c r="C321" s="42">
        <f t="shared" si="9"/>
        <v>2287</v>
      </c>
    </row>
    <row r="322" spans="3:3" x14ac:dyDescent="0.25">
      <c r="C322" s="42">
        <f t="shared" si="9"/>
        <v>2288</v>
      </c>
    </row>
    <row r="323" spans="3:3" x14ac:dyDescent="0.25">
      <c r="C323" s="42">
        <f>+C322+1</f>
        <v>2289</v>
      </c>
    </row>
    <row r="324" spans="3:3" x14ac:dyDescent="0.25">
      <c r="C324" s="42">
        <f t="shared" ref="C324:C387" si="10">+C323+1</f>
        <v>2290</v>
      </c>
    </row>
    <row r="325" spans="3:3" x14ac:dyDescent="0.25">
      <c r="C325" s="42">
        <f t="shared" si="10"/>
        <v>2291</v>
      </c>
    </row>
    <row r="326" spans="3:3" x14ac:dyDescent="0.25">
      <c r="C326" s="42">
        <f t="shared" si="10"/>
        <v>2292</v>
      </c>
    </row>
    <row r="327" spans="3:3" x14ac:dyDescent="0.25">
      <c r="C327" s="42">
        <f t="shared" si="10"/>
        <v>2293</v>
      </c>
    </row>
    <row r="328" spans="3:3" x14ac:dyDescent="0.25">
      <c r="C328" s="42">
        <f t="shared" si="10"/>
        <v>2294</v>
      </c>
    </row>
    <row r="329" spans="3:3" x14ac:dyDescent="0.25">
      <c r="C329" s="42">
        <f t="shared" si="10"/>
        <v>2295</v>
      </c>
    </row>
    <row r="330" spans="3:3" x14ac:dyDescent="0.25">
      <c r="C330" s="42">
        <f t="shared" si="10"/>
        <v>2296</v>
      </c>
    </row>
    <row r="331" spans="3:3" x14ac:dyDescent="0.25">
      <c r="C331" s="42">
        <f t="shared" si="10"/>
        <v>2297</v>
      </c>
    </row>
    <row r="332" spans="3:3" x14ac:dyDescent="0.25">
      <c r="C332" s="42">
        <f t="shared" si="10"/>
        <v>2298</v>
      </c>
    </row>
    <row r="333" spans="3:3" x14ac:dyDescent="0.25">
      <c r="C333" s="42">
        <f t="shared" si="10"/>
        <v>2299</v>
      </c>
    </row>
    <row r="334" spans="3:3" x14ac:dyDescent="0.25">
      <c r="C334" s="42">
        <f t="shared" si="10"/>
        <v>2300</v>
      </c>
    </row>
    <row r="335" spans="3:3" x14ac:dyDescent="0.25">
      <c r="C335" s="42">
        <f t="shared" si="10"/>
        <v>2301</v>
      </c>
    </row>
    <row r="336" spans="3:3" x14ac:dyDescent="0.25">
      <c r="C336" s="42">
        <f t="shared" si="10"/>
        <v>2302</v>
      </c>
    </row>
    <row r="337" spans="3:3" x14ac:dyDescent="0.25">
      <c r="C337" s="42">
        <f t="shared" si="10"/>
        <v>2303</v>
      </c>
    </row>
    <row r="338" spans="3:3" x14ac:dyDescent="0.25">
      <c r="C338" s="42">
        <f t="shared" si="10"/>
        <v>2304</v>
      </c>
    </row>
    <row r="339" spans="3:3" x14ac:dyDescent="0.25">
      <c r="C339" s="42">
        <f t="shared" si="10"/>
        <v>2305</v>
      </c>
    </row>
    <row r="340" spans="3:3" x14ac:dyDescent="0.25">
      <c r="C340" s="42">
        <f t="shared" si="10"/>
        <v>2306</v>
      </c>
    </row>
    <row r="341" spans="3:3" x14ac:dyDescent="0.25">
      <c r="C341" s="42">
        <f t="shared" si="10"/>
        <v>2307</v>
      </c>
    </row>
    <row r="342" spans="3:3" x14ac:dyDescent="0.25">
      <c r="C342" s="42">
        <f t="shared" si="10"/>
        <v>2308</v>
      </c>
    </row>
    <row r="343" spans="3:3" x14ac:dyDescent="0.25">
      <c r="C343" s="42">
        <f t="shared" si="10"/>
        <v>2309</v>
      </c>
    </row>
    <row r="344" spans="3:3" x14ac:dyDescent="0.25">
      <c r="C344" s="42">
        <f t="shared" si="10"/>
        <v>2310</v>
      </c>
    </row>
    <row r="345" spans="3:3" x14ac:dyDescent="0.25">
      <c r="C345" s="42">
        <f t="shared" si="10"/>
        <v>2311</v>
      </c>
    </row>
    <row r="346" spans="3:3" x14ac:dyDescent="0.25">
      <c r="C346" s="42">
        <f t="shared" si="10"/>
        <v>2312</v>
      </c>
    </row>
    <row r="347" spans="3:3" x14ac:dyDescent="0.25">
      <c r="C347" s="42">
        <f t="shared" si="10"/>
        <v>2313</v>
      </c>
    </row>
    <row r="348" spans="3:3" x14ac:dyDescent="0.25">
      <c r="C348" s="42">
        <f t="shared" si="10"/>
        <v>2314</v>
      </c>
    </row>
    <row r="349" spans="3:3" x14ac:dyDescent="0.25">
      <c r="C349" s="42">
        <f t="shared" si="10"/>
        <v>2315</v>
      </c>
    </row>
    <row r="350" spans="3:3" x14ac:dyDescent="0.25">
      <c r="C350" s="42">
        <f t="shared" si="10"/>
        <v>2316</v>
      </c>
    </row>
    <row r="351" spans="3:3" x14ac:dyDescent="0.25">
      <c r="C351" s="42">
        <f t="shared" si="10"/>
        <v>2317</v>
      </c>
    </row>
    <row r="352" spans="3:3" x14ac:dyDescent="0.25">
      <c r="C352" s="42">
        <f t="shared" si="10"/>
        <v>2318</v>
      </c>
    </row>
    <row r="353" spans="3:3" x14ac:dyDescent="0.25">
      <c r="C353" s="42">
        <f t="shared" si="10"/>
        <v>2319</v>
      </c>
    </row>
    <row r="354" spans="3:3" x14ac:dyDescent="0.25">
      <c r="C354" s="42">
        <f t="shared" si="10"/>
        <v>2320</v>
      </c>
    </row>
    <row r="355" spans="3:3" x14ac:dyDescent="0.25">
      <c r="C355" s="42">
        <f t="shared" si="10"/>
        <v>2321</v>
      </c>
    </row>
    <row r="356" spans="3:3" x14ac:dyDescent="0.25">
      <c r="C356" s="42">
        <f t="shared" si="10"/>
        <v>2322</v>
      </c>
    </row>
    <row r="357" spans="3:3" x14ac:dyDescent="0.25">
      <c r="C357" s="42">
        <f t="shared" si="10"/>
        <v>2323</v>
      </c>
    </row>
    <row r="358" spans="3:3" x14ac:dyDescent="0.25">
      <c r="C358" s="42">
        <f t="shared" si="10"/>
        <v>2324</v>
      </c>
    </row>
    <row r="359" spans="3:3" x14ac:dyDescent="0.25">
      <c r="C359" s="42">
        <f t="shared" si="10"/>
        <v>2325</v>
      </c>
    </row>
    <row r="360" spans="3:3" x14ac:dyDescent="0.25">
      <c r="C360" s="42">
        <f t="shared" si="10"/>
        <v>2326</v>
      </c>
    </row>
    <row r="361" spans="3:3" x14ac:dyDescent="0.25">
      <c r="C361" s="42">
        <f t="shared" si="10"/>
        <v>2327</v>
      </c>
    </row>
    <row r="362" spans="3:3" x14ac:dyDescent="0.25">
      <c r="C362" s="42">
        <f t="shared" si="10"/>
        <v>2328</v>
      </c>
    </row>
    <row r="363" spans="3:3" x14ac:dyDescent="0.25">
      <c r="C363" s="42">
        <f t="shared" si="10"/>
        <v>2329</v>
      </c>
    </row>
    <row r="364" spans="3:3" x14ac:dyDescent="0.25">
      <c r="C364" s="42">
        <f t="shared" si="10"/>
        <v>2330</v>
      </c>
    </row>
    <row r="365" spans="3:3" x14ac:dyDescent="0.25">
      <c r="C365" s="42">
        <f t="shared" si="10"/>
        <v>2331</v>
      </c>
    </row>
    <row r="366" spans="3:3" x14ac:dyDescent="0.25">
      <c r="C366" s="42">
        <f t="shared" si="10"/>
        <v>2332</v>
      </c>
    </row>
    <row r="367" spans="3:3" x14ac:dyDescent="0.25">
      <c r="C367" s="42">
        <f t="shared" si="10"/>
        <v>2333</v>
      </c>
    </row>
    <row r="368" spans="3:3" x14ac:dyDescent="0.25">
      <c r="C368" s="42">
        <f t="shared" si="10"/>
        <v>2334</v>
      </c>
    </row>
    <row r="369" spans="3:3" x14ac:dyDescent="0.25">
      <c r="C369" s="42">
        <f t="shared" si="10"/>
        <v>2335</v>
      </c>
    </row>
    <row r="370" spans="3:3" x14ac:dyDescent="0.25">
      <c r="C370" s="42">
        <f t="shared" si="10"/>
        <v>2336</v>
      </c>
    </row>
    <row r="371" spans="3:3" x14ac:dyDescent="0.25">
      <c r="C371" s="42">
        <f t="shared" si="10"/>
        <v>2337</v>
      </c>
    </row>
    <row r="372" spans="3:3" x14ac:dyDescent="0.25">
      <c r="C372" s="42">
        <f t="shared" si="10"/>
        <v>2338</v>
      </c>
    </row>
    <row r="373" spans="3:3" x14ac:dyDescent="0.25">
      <c r="C373" s="42">
        <f t="shared" si="10"/>
        <v>2339</v>
      </c>
    </row>
    <row r="374" spans="3:3" x14ac:dyDescent="0.25">
      <c r="C374" s="42">
        <f t="shared" si="10"/>
        <v>2340</v>
      </c>
    </row>
    <row r="375" spans="3:3" x14ac:dyDescent="0.25">
      <c r="C375" s="42">
        <f t="shared" si="10"/>
        <v>2341</v>
      </c>
    </row>
    <row r="376" spans="3:3" x14ac:dyDescent="0.25">
      <c r="C376" s="42">
        <f t="shared" si="10"/>
        <v>2342</v>
      </c>
    </row>
    <row r="377" spans="3:3" x14ac:dyDescent="0.25">
      <c r="C377" s="42">
        <f t="shared" si="10"/>
        <v>2343</v>
      </c>
    </row>
    <row r="378" spans="3:3" x14ac:dyDescent="0.25">
      <c r="C378" s="42">
        <f t="shared" si="10"/>
        <v>2344</v>
      </c>
    </row>
    <row r="379" spans="3:3" x14ac:dyDescent="0.25">
      <c r="C379" s="42">
        <f t="shared" si="10"/>
        <v>2345</v>
      </c>
    </row>
    <row r="380" spans="3:3" x14ac:dyDescent="0.25">
      <c r="C380" s="42">
        <f t="shared" si="10"/>
        <v>2346</v>
      </c>
    </row>
    <row r="381" spans="3:3" x14ac:dyDescent="0.25">
      <c r="C381" s="42">
        <f t="shared" si="10"/>
        <v>2347</v>
      </c>
    </row>
    <row r="382" spans="3:3" x14ac:dyDescent="0.25">
      <c r="C382" s="42">
        <f t="shared" si="10"/>
        <v>2348</v>
      </c>
    </row>
    <row r="383" spans="3:3" x14ac:dyDescent="0.25">
      <c r="C383" s="42">
        <f t="shared" si="10"/>
        <v>2349</v>
      </c>
    </row>
    <row r="384" spans="3:3" x14ac:dyDescent="0.25">
      <c r="C384" s="42">
        <f t="shared" si="10"/>
        <v>2350</v>
      </c>
    </row>
    <row r="385" spans="3:3" x14ac:dyDescent="0.25">
      <c r="C385" s="42">
        <f t="shared" si="10"/>
        <v>2351</v>
      </c>
    </row>
    <row r="386" spans="3:3" x14ac:dyDescent="0.25">
      <c r="C386" s="42">
        <f t="shared" si="10"/>
        <v>2352</v>
      </c>
    </row>
    <row r="387" spans="3:3" x14ac:dyDescent="0.25">
      <c r="C387" s="42">
        <f t="shared" si="10"/>
        <v>2353</v>
      </c>
    </row>
    <row r="388" spans="3:3" x14ac:dyDescent="0.25">
      <c r="C388" s="42">
        <f t="shared" ref="C388:C408" si="11">+C387+1</f>
        <v>2354</v>
      </c>
    </row>
    <row r="389" spans="3:3" x14ac:dyDescent="0.25">
      <c r="C389" s="42">
        <f t="shared" si="11"/>
        <v>2355</v>
      </c>
    </row>
    <row r="390" spans="3:3" x14ac:dyDescent="0.25">
      <c r="C390" s="42">
        <f t="shared" si="11"/>
        <v>2356</v>
      </c>
    </row>
    <row r="391" spans="3:3" x14ac:dyDescent="0.25">
      <c r="C391" s="42">
        <f t="shared" si="11"/>
        <v>2357</v>
      </c>
    </row>
    <row r="392" spans="3:3" x14ac:dyDescent="0.25">
      <c r="C392" s="42">
        <f t="shared" si="11"/>
        <v>2358</v>
      </c>
    </row>
    <row r="393" spans="3:3" x14ac:dyDescent="0.25">
      <c r="C393" s="42">
        <f t="shared" si="11"/>
        <v>2359</v>
      </c>
    </row>
    <row r="394" spans="3:3" x14ac:dyDescent="0.25">
      <c r="C394" s="42">
        <f t="shared" si="11"/>
        <v>2360</v>
      </c>
    </row>
    <row r="395" spans="3:3" x14ac:dyDescent="0.25">
      <c r="C395" s="42">
        <f t="shared" si="11"/>
        <v>2361</v>
      </c>
    </row>
    <row r="396" spans="3:3" x14ac:dyDescent="0.25">
      <c r="C396" s="42">
        <f t="shared" si="11"/>
        <v>2362</v>
      </c>
    </row>
    <row r="397" spans="3:3" x14ac:dyDescent="0.25">
      <c r="C397" s="42">
        <f t="shared" si="11"/>
        <v>2363</v>
      </c>
    </row>
    <row r="398" spans="3:3" x14ac:dyDescent="0.25">
      <c r="C398" s="42">
        <f t="shared" si="11"/>
        <v>2364</v>
      </c>
    </row>
    <row r="399" spans="3:3" x14ac:dyDescent="0.25">
      <c r="C399" s="42">
        <f t="shared" si="11"/>
        <v>2365</v>
      </c>
    </row>
    <row r="400" spans="3:3" x14ac:dyDescent="0.25">
      <c r="C400" s="42">
        <f t="shared" si="11"/>
        <v>2366</v>
      </c>
    </row>
    <row r="401" spans="3:3" x14ac:dyDescent="0.25">
      <c r="C401" s="42">
        <f t="shared" si="11"/>
        <v>2367</v>
      </c>
    </row>
    <row r="402" spans="3:3" x14ac:dyDescent="0.25">
      <c r="C402" s="42">
        <f t="shared" si="11"/>
        <v>2368</v>
      </c>
    </row>
    <row r="403" spans="3:3" x14ac:dyDescent="0.25">
      <c r="C403" s="42">
        <f t="shared" si="11"/>
        <v>2369</v>
      </c>
    </row>
    <row r="404" spans="3:3" x14ac:dyDescent="0.25">
      <c r="C404" s="42">
        <f t="shared" si="11"/>
        <v>2370</v>
      </c>
    </row>
    <row r="405" spans="3:3" x14ac:dyDescent="0.25">
      <c r="C405" s="42">
        <f t="shared" si="11"/>
        <v>2371</v>
      </c>
    </row>
    <row r="406" spans="3:3" x14ac:dyDescent="0.25">
      <c r="C406" s="42">
        <f t="shared" si="11"/>
        <v>2372</v>
      </c>
    </row>
    <row r="407" spans="3:3" x14ac:dyDescent="0.25">
      <c r="C407" s="42">
        <f t="shared" si="11"/>
        <v>2373</v>
      </c>
    </row>
    <row r="408" spans="3:3" x14ac:dyDescent="0.25">
      <c r="C408" s="42">
        <f t="shared" si="11"/>
        <v>2374</v>
      </c>
    </row>
    <row r="409" spans="3:3" x14ac:dyDescent="0.25">
      <c r="C409" s="42">
        <f>+C408+1</f>
        <v>2375</v>
      </c>
    </row>
    <row r="410" spans="3:3" x14ac:dyDescent="0.25">
      <c r="C410" s="42">
        <f t="shared" ref="C410:C413" si="12">+C409+1</f>
        <v>2376</v>
      </c>
    </row>
    <row r="411" spans="3:3" x14ac:dyDescent="0.25">
      <c r="C411" s="42">
        <f t="shared" si="12"/>
        <v>2377</v>
      </c>
    </row>
    <row r="412" spans="3:3" x14ac:dyDescent="0.25">
      <c r="C412" s="42">
        <f t="shared" si="12"/>
        <v>2378</v>
      </c>
    </row>
    <row r="413" spans="3:3" x14ac:dyDescent="0.25">
      <c r="C413" s="42">
        <f t="shared" si="12"/>
        <v>2379</v>
      </c>
    </row>
    <row r="414" spans="3:3" x14ac:dyDescent="0.25">
      <c r="C414" s="42">
        <f>+C413+1</f>
        <v>2380</v>
      </c>
    </row>
    <row r="415" spans="3:3" x14ac:dyDescent="0.25">
      <c r="C415" s="42">
        <f t="shared" ref="C415:C417" si="13">+C414+1</f>
        <v>2381</v>
      </c>
    </row>
    <row r="416" spans="3:3" x14ac:dyDescent="0.25">
      <c r="C416" s="42">
        <f t="shared" si="13"/>
        <v>2382</v>
      </c>
    </row>
    <row r="417" spans="3:3" x14ac:dyDescent="0.25">
      <c r="C417" s="42">
        <f t="shared" si="13"/>
        <v>2383</v>
      </c>
    </row>
    <row r="418" spans="3:3" x14ac:dyDescent="0.25">
      <c r="C418" s="42">
        <f>+C417+1</f>
        <v>2384</v>
      </c>
    </row>
    <row r="419" spans="3:3" x14ac:dyDescent="0.25">
      <c r="C419" s="42">
        <f t="shared" ref="C419:C420" si="14">+C418+1</f>
        <v>2385</v>
      </c>
    </row>
    <row r="420" spans="3:3" x14ac:dyDescent="0.25">
      <c r="C420" s="42">
        <f t="shared" si="14"/>
        <v>2386</v>
      </c>
    </row>
    <row r="421" spans="3:3" x14ac:dyDescent="0.25">
      <c r="C421" s="42">
        <f>+C420+1</f>
        <v>2387</v>
      </c>
    </row>
    <row r="422" spans="3:3" x14ac:dyDescent="0.25">
      <c r="C422" s="42">
        <f t="shared" ref="C422:C425" si="15">+C421+1</f>
        <v>2388</v>
      </c>
    </row>
    <row r="423" spans="3:3" x14ac:dyDescent="0.25">
      <c r="C423" s="42">
        <f t="shared" si="15"/>
        <v>2389</v>
      </c>
    </row>
    <row r="424" spans="3:3" x14ac:dyDescent="0.25">
      <c r="C424" s="42">
        <f t="shared" si="15"/>
        <v>2390</v>
      </c>
    </row>
    <row r="425" spans="3:3" x14ac:dyDescent="0.25">
      <c r="C425" s="42">
        <f t="shared" si="15"/>
        <v>2391</v>
      </c>
    </row>
    <row r="426" spans="3:3" x14ac:dyDescent="0.25">
      <c r="C426" s="42">
        <f>+C425+1</f>
        <v>2392</v>
      </c>
    </row>
    <row r="427" spans="3:3" x14ac:dyDescent="0.25">
      <c r="C427" s="42">
        <f t="shared" ref="C427:C431" si="16">+C426+1</f>
        <v>2393</v>
      </c>
    </row>
    <row r="428" spans="3:3" x14ac:dyDescent="0.25">
      <c r="C428" s="42">
        <f t="shared" si="16"/>
        <v>2394</v>
      </c>
    </row>
    <row r="429" spans="3:3" x14ac:dyDescent="0.25">
      <c r="C429" s="42">
        <f t="shared" si="16"/>
        <v>2395</v>
      </c>
    </row>
    <row r="430" spans="3:3" x14ac:dyDescent="0.25">
      <c r="C430" s="42">
        <f t="shared" si="16"/>
        <v>2396</v>
      </c>
    </row>
    <row r="431" spans="3:3" x14ac:dyDescent="0.25">
      <c r="C431" s="42">
        <f t="shared" si="16"/>
        <v>2397</v>
      </c>
    </row>
    <row r="432" spans="3:3" x14ac:dyDescent="0.25">
      <c r="C432" s="42">
        <f>+C431+1</f>
        <v>2398</v>
      </c>
    </row>
    <row r="433" spans="3:3" x14ac:dyDescent="0.25">
      <c r="C433" s="42">
        <f t="shared" ref="C433:C434" si="17">+C432+1</f>
        <v>2399</v>
      </c>
    </row>
    <row r="434" spans="3:3" x14ac:dyDescent="0.25">
      <c r="C434" s="42">
        <f t="shared" si="17"/>
        <v>2400</v>
      </c>
    </row>
  </sheetData>
  <sortState xmlns:xlrd2="http://schemas.microsoft.com/office/spreadsheetml/2017/richdata2" ref="H3:I5">
    <sortCondition ref="H3"/>
  </sortState>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51"/>
  <sheetViews>
    <sheetView topLeftCell="A30" workbookViewId="0">
      <selection activeCell="J48" sqref="J48"/>
    </sheetView>
  </sheetViews>
  <sheetFormatPr defaultRowHeight="15" x14ac:dyDescent="0.25"/>
  <cols>
    <col min="1" max="1" width="3.7109375" customWidth="1"/>
  </cols>
  <sheetData>
    <row r="1" spans="1:2" x14ac:dyDescent="0.25">
      <c r="A1" t="s">
        <v>191</v>
      </c>
    </row>
    <row r="2" spans="1:2" x14ac:dyDescent="0.25">
      <c r="B2" t="s">
        <v>192</v>
      </c>
    </row>
    <row r="3" spans="1:2" x14ac:dyDescent="0.25">
      <c r="A3" t="s">
        <v>193</v>
      </c>
    </row>
    <row r="4" spans="1:2" x14ac:dyDescent="0.25">
      <c r="B4" t="s">
        <v>194</v>
      </c>
    </row>
    <row r="5" spans="1:2" x14ac:dyDescent="0.25">
      <c r="B5" t="s">
        <v>195</v>
      </c>
    </row>
    <row r="6" spans="1:2" x14ac:dyDescent="0.25">
      <c r="B6" t="s">
        <v>196</v>
      </c>
    </row>
    <row r="7" spans="1:2" x14ac:dyDescent="0.25">
      <c r="B7" t="s">
        <v>197</v>
      </c>
    </row>
    <row r="8" spans="1:2" x14ac:dyDescent="0.25">
      <c r="A8" t="s">
        <v>198</v>
      </c>
    </row>
    <row r="9" spans="1:2" x14ac:dyDescent="0.25">
      <c r="B9" t="s">
        <v>199</v>
      </c>
    </row>
    <row r="10" spans="1:2" x14ac:dyDescent="0.25">
      <c r="A10" t="s">
        <v>200</v>
      </c>
    </row>
    <row r="11" spans="1:2" x14ac:dyDescent="0.25">
      <c r="B11" t="s">
        <v>201</v>
      </c>
    </row>
    <row r="12" spans="1:2" x14ac:dyDescent="0.25">
      <c r="B12" t="s">
        <v>202</v>
      </c>
    </row>
    <row r="13" spans="1:2" x14ac:dyDescent="0.25">
      <c r="B13" t="s">
        <v>287</v>
      </c>
    </row>
    <row r="14" spans="1:2" x14ac:dyDescent="0.25">
      <c r="A14" t="s">
        <v>203</v>
      </c>
    </row>
    <row r="15" spans="1:2" x14ac:dyDescent="0.25">
      <c r="B15" t="s">
        <v>288</v>
      </c>
    </row>
    <row r="16" spans="1:2" x14ac:dyDescent="0.25">
      <c r="B16" t="s">
        <v>204</v>
      </c>
    </row>
    <row r="17" spans="1:2" x14ac:dyDescent="0.25">
      <c r="A17" t="s">
        <v>205</v>
      </c>
    </row>
    <row r="18" spans="1:2" x14ac:dyDescent="0.25">
      <c r="B18" t="s">
        <v>206</v>
      </c>
    </row>
    <row r="19" spans="1:2" x14ac:dyDescent="0.25">
      <c r="B19" t="s">
        <v>207</v>
      </c>
    </row>
    <row r="20" spans="1:2" x14ac:dyDescent="0.25">
      <c r="B20" t="s">
        <v>289</v>
      </c>
    </row>
    <row r="21" spans="1:2" x14ac:dyDescent="0.25">
      <c r="B21" t="s">
        <v>208</v>
      </c>
    </row>
    <row r="22" spans="1:2" x14ac:dyDescent="0.25">
      <c r="A22" t="s">
        <v>209</v>
      </c>
    </row>
    <row r="23" spans="1:2" x14ac:dyDescent="0.25">
      <c r="B23" t="s">
        <v>210</v>
      </c>
    </row>
    <row r="24" spans="1:2" x14ac:dyDescent="0.25">
      <c r="A24" t="s">
        <v>211</v>
      </c>
    </row>
    <row r="25" spans="1:2" x14ac:dyDescent="0.25">
      <c r="B25" t="s">
        <v>212</v>
      </c>
    </row>
    <row r="26" spans="1:2" x14ac:dyDescent="0.25">
      <c r="B26" t="s">
        <v>213</v>
      </c>
    </row>
    <row r="27" spans="1:2" x14ac:dyDescent="0.25">
      <c r="A27" t="s">
        <v>214</v>
      </c>
    </row>
    <row r="28" spans="1:2" x14ac:dyDescent="0.25">
      <c r="B28" t="s">
        <v>215</v>
      </c>
    </row>
    <row r="29" spans="1:2" x14ac:dyDescent="0.25">
      <c r="B29" t="s">
        <v>216</v>
      </c>
    </row>
    <row r="30" spans="1:2" x14ac:dyDescent="0.25">
      <c r="A30" t="s">
        <v>217</v>
      </c>
    </row>
    <row r="31" spans="1:2" x14ac:dyDescent="0.25">
      <c r="B31" t="s">
        <v>218</v>
      </c>
    </row>
    <row r="32" spans="1:2" x14ac:dyDescent="0.25">
      <c r="A32" t="s">
        <v>219</v>
      </c>
    </row>
    <row r="33" spans="1:2" x14ac:dyDescent="0.25">
      <c r="B33" t="s">
        <v>220</v>
      </c>
    </row>
    <row r="34" spans="1:2" x14ac:dyDescent="0.25">
      <c r="A34" t="s">
        <v>221</v>
      </c>
    </row>
    <row r="35" spans="1:2" x14ac:dyDescent="0.25">
      <c r="B35" t="s">
        <v>290</v>
      </c>
    </row>
    <row r="36" spans="1:2" x14ac:dyDescent="0.25">
      <c r="B36" t="s">
        <v>222</v>
      </c>
    </row>
    <row r="38" spans="1:2" x14ac:dyDescent="0.25">
      <c r="A38" t="s">
        <v>223</v>
      </c>
    </row>
    <row r="39" spans="1:2" x14ac:dyDescent="0.25">
      <c r="B39" t="s">
        <v>224</v>
      </c>
    </row>
    <row r="40" spans="1:2" x14ac:dyDescent="0.25">
      <c r="B40" t="s">
        <v>225</v>
      </c>
    </row>
    <row r="41" spans="1:2" x14ac:dyDescent="0.25">
      <c r="A41" t="s">
        <v>226</v>
      </c>
    </row>
    <row r="42" spans="1:2" x14ac:dyDescent="0.25">
      <c r="B42" t="s">
        <v>227</v>
      </c>
    </row>
    <row r="43" spans="1:2" x14ac:dyDescent="0.25">
      <c r="B43" t="s">
        <v>228</v>
      </c>
    </row>
    <row r="44" spans="1:2" x14ac:dyDescent="0.25">
      <c r="B44" t="s">
        <v>229</v>
      </c>
    </row>
    <row r="45" spans="1:2" x14ac:dyDescent="0.25">
      <c r="B45" t="s">
        <v>230</v>
      </c>
    </row>
    <row r="46" spans="1:2" x14ac:dyDescent="0.25">
      <c r="B46" t="s">
        <v>231</v>
      </c>
    </row>
    <row r="47" spans="1:2" x14ac:dyDescent="0.25">
      <c r="A47" t="s">
        <v>232</v>
      </c>
    </row>
    <row r="48" spans="1:2" x14ac:dyDescent="0.25">
      <c r="B48" t="s">
        <v>291</v>
      </c>
    </row>
    <row r="49" spans="1:2" x14ac:dyDescent="0.25">
      <c r="A49" t="s">
        <v>265</v>
      </c>
    </row>
    <row r="50" spans="1:2" x14ac:dyDescent="0.25">
      <c r="B50" t="s">
        <v>286</v>
      </c>
    </row>
    <row r="51" spans="1:2" x14ac:dyDescent="0.25">
      <c r="B51" t="s">
        <v>292</v>
      </c>
    </row>
  </sheetData>
  <pageMargins left="0.7" right="0.7" top="0.75" bottom="0.75" header="0.3" footer="0.3"/>
</worksheet>
</file>

<file path=docMetadata/LabelInfo.xml><?xml version="1.0" encoding="utf-8"?>
<clbl:labelList xmlns:clbl="http://schemas.microsoft.com/office/2020/mipLabelMetadata">
  <clbl:label id="{554eecc5-e26c-4620-b240-5a8bb326c33d}" enabled="1" method="Privileged" siteId="{fae6d70f-954b-4811-92b6-0530d6f84c4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Planner</vt:lpstr>
      <vt:lpstr>Notes</vt:lpstr>
      <vt:lpstr>FY_List</vt:lpstr>
      <vt:lpstr>lt_pathways</vt:lpstr>
      <vt:lpstr>METADATA</vt:lpstr>
      <vt:lpstr>Pathway</vt:lpstr>
      <vt:lpstr>talbe_ex</vt:lpstr>
      <vt:lpstr>timeline_ref</vt:lpstr>
      <vt:lpstr>Timelines</vt:lpstr>
      <vt:lpstr>xyz1</vt:lpstr>
    </vt:vector>
  </TitlesOfParts>
  <Manager/>
  <Company>Department of Defense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Cesare, Nicholas A CIV USARMY HQDA ASA FM (USA)</dc:creator>
  <cp:keywords/>
  <dc:description/>
  <cp:lastModifiedBy>Cesare, Nicholas A CIV USARMY HQDA ASA FM (USA)</cp:lastModifiedBy>
  <cp:revision/>
  <dcterms:created xsi:type="dcterms:W3CDTF">2022-02-03T20:49:07Z</dcterms:created>
  <dcterms:modified xsi:type="dcterms:W3CDTF">2026-06-01T14:44:19Z</dcterms:modified>
  <cp:category/>
  <cp:contentStatus/>
</cp:coreProperties>
</file>