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_MyComputer\Desktop\"/>
    </mc:Choice>
  </mc:AlternateContent>
  <bookViews>
    <workbookView xWindow="0" yWindow="195" windowWidth="28800" windowHeight="12495"/>
  </bookViews>
  <sheets>
    <sheet name="FY20 Army Aviation Reimb Rates" sheetId="1" r:id="rId1"/>
    <sheet name="FY20 O&amp;M Breakout" sheetId="4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H30" i="1"/>
  <c r="G30" i="1"/>
  <c r="D30" i="1"/>
  <c r="E30" i="1" s="1"/>
  <c r="L29" i="1"/>
  <c r="K29" i="1"/>
  <c r="J29" i="1"/>
  <c r="G29" i="1"/>
  <c r="H29" i="1" s="1"/>
  <c r="E29" i="1"/>
  <c r="D29" i="1"/>
  <c r="K28" i="1"/>
  <c r="L28" i="1" s="1"/>
  <c r="J28" i="1"/>
  <c r="G28" i="1"/>
  <c r="H28" i="1" s="1"/>
  <c r="E28" i="1"/>
  <c r="D28" i="1"/>
  <c r="J27" i="1"/>
  <c r="K27" i="1" s="1"/>
  <c r="H27" i="1"/>
  <c r="G27" i="1"/>
  <c r="D27" i="1"/>
  <c r="E27" i="1" s="1"/>
  <c r="J25" i="1"/>
  <c r="H25" i="1"/>
  <c r="G25" i="1"/>
  <c r="D25" i="1"/>
  <c r="E25" i="1" s="1"/>
  <c r="L24" i="1"/>
  <c r="K24" i="1"/>
  <c r="J24" i="1"/>
  <c r="G24" i="1"/>
  <c r="H24" i="1" s="1"/>
  <c r="E24" i="1"/>
  <c r="D24" i="1"/>
  <c r="K23" i="1"/>
  <c r="L23" i="1" s="1"/>
  <c r="J23" i="1"/>
  <c r="G23" i="1"/>
  <c r="H23" i="1" s="1"/>
  <c r="E23" i="1"/>
  <c r="D23" i="1"/>
  <c r="J22" i="1"/>
  <c r="K22" i="1" s="1"/>
  <c r="H22" i="1"/>
  <c r="G22" i="1"/>
  <c r="D22" i="1"/>
  <c r="E22" i="1" s="1"/>
  <c r="J21" i="1"/>
  <c r="H21" i="1"/>
  <c r="G21" i="1"/>
  <c r="D21" i="1"/>
  <c r="E21" i="1" s="1"/>
  <c r="L20" i="1"/>
  <c r="K20" i="1"/>
  <c r="J20" i="1"/>
  <c r="G20" i="1"/>
  <c r="H20" i="1" s="1"/>
  <c r="E20" i="1"/>
  <c r="D20" i="1"/>
  <c r="K19" i="1"/>
  <c r="L19" i="1" s="1"/>
  <c r="J19" i="1"/>
  <c r="G19" i="1"/>
  <c r="H19" i="1" s="1"/>
  <c r="E19" i="1"/>
  <c r="D19" i="1"/>
  <c r="J18" i="1"/>
  <c r="K18" i="1" s="1"/>
  <c r="H18" i="1"/>
  <c r="G18" i="1"/>
  <c r="D18" i="1"/>
  <c r="E18" i="1" s="1"/>
  <c r="J17" i="1"/>
  <c r="H17" i="1"/>
  <c r="G17" i="1"/>
  <c r="D17" i="1"/>
  <c r="E17" i="1" s="1"/>
  <c r="L16" i="1"/>
  <c r="K16" i="1"/>
  <c r="J16" i="1"/>
  <c r="G16" i="1"/>
  <c r="H16" i="1" s="1"/>
  <c r="E16" i="1"/>
  <c r="D16" i="1"/>
  <c r="K10" i="1"/>
  <c r="L10" i="1" s="1"/>
  <c r="J10" i="1"/>
  <c r="G10" i="1"/>
  <c r="H10" i="1" s="1"/>
  <c r="E10" i="1"/>
  <c r="D10" i="1"/>
  <c r="J9" i="1"/>
  <c r="K9" i="1" s="1"/>
  <c r="H9" i="1"/>
  <c r="G9" i="1"/>
  <c r="D9" i="1"/>
  <c r="E9" i="1" s="1"/>
  <c r="J8" i="1"/>
  <c r="H8" i="1"/>
  <c r="G8" i="1"/>
  <c r="D8" i="1"/>
  <c r="E8" i="1" s="1"/>
  <c r="J7" i="1"/>
  <c r="K7" i="1" s="1"/>
  <c r="L7" i="1" s="1"/>
  <c r="G7" i="1"/>
  <c r="H7" i="1" s="1"/>
  <c r="E7" i="1"/>
  <c r="D7" i="1"/>
  <c r="K6" i="1"/>
  <c r="L6" i="1" s="1"/>
  <c r="J6" i="1"/>
  <c r="G6" i="1"/>
  <c r="H6" i="1" s="1"/>
  <c r="E6" i="1"/>
  <c r="D6" i="1"/>
  <c r="J5" i="1"/>
  <c r="K5" i="1" s="1"/>
  <c r="H5" i="1"/>
  <c r="G5" i="1"/>
  <c r="D5" i="1"/>
  <c r="E5" i="1" s="1"/>
  <c r="L21" i="1" l="1"/>
  <c r="L8" i="1"/>
  <c r="L30" i="1"/>
  <c r="L5" i="1"/>
  <c r="K8" i="1"/>
  <c r="L9" i="1"/>
  <c r="K17" i="1"/>
  <c r="L17" i="1" s="1"/>
  <c r="L18" i="1"/>
  <c r="K21" i="1"/>
  <c r="L22" i="1"/>
  <c r="K25" i="1"/>
  <c r="L25" i="1" s="1"/>
  <c r="L27" i="1"/>
  <c r="K30" i="1"/>
</calcChain>
</file>

<file path=xl/sharedStrings.xml><?xml version="1.0" encoding="utf-8"?>
<sst xmlns="http://schemas.openxmlformats.org/spreadsheetml/2006/main" count="88" uniqueCount="48">
  <si>
    <t>FY20 Army Fixed Wing Aviation Reimbursable Rates</t>
  </si>
  <si>
    <t>Aircraft</t>
  </si>
  <si>
    <t>DoD</t>
  </si>
  <si>
    <t>Federal Agency</t>
  </si>
  <si>
    <t>FMS</t>
  </si>
  <si>
    <t>All Other Users</t>
  </si>
  <si>
    <t>O&amp;M</t>
  </si>
  <si>
    <t>MilPers</t>
  </si>
  <si>
    <t>Total</t>
  </si>
  <si>
    <t>MilPersFMS</t>
  </si>
  <si>
    <t>Asset Utl 4%</t>
  </si>
  <si>
    <t>RC 12</t>
  </si>
  <si>
    <t>C-12</t>
  </si>
  <si>
    <t>C-26</t>
  </si>
  <si>
    <t>C-37</t>
  </si>
  <si>
    <t>UC-35</t>
  </si>
  <si>
    <t>ARL (EO-5)</t>
  </si>
  <si>
    <t>FY20 Army Rotary Wing Aviation Reimbursable Rates</t>
  </si>
  <si>
    <t xml:space="preserve">AH-64D                     </t>
  </si>
  <si>
    <t xml:space="preserve">AH-64E                        </t>
  </si>
  <si>
    <t xml:space="preserve">CH-47D                        </t>
  </si>
  <si>
    <t xml:space="preserve">CH-47F                   </t>
  </si>
  <si>
    <t xml:space="preserve">OH-58C                        </t>
  </si>
  <si>
    <t>TH-67</t>
  </si>
  <si>
    <t xml:space="preserve">UH-60A                        </t>
  </si>
  <si>
    <t xml:space="preserve">UH-60L                        </t>
  </si>
  <si>
    <t>UH-60M</t>
  </si>
  <si>
    <t>UH-72A</t>
  </si>
  <si>
    <t>AH/MH-6M</t>
  </si>
  <si>
    <t>MH-60K/L</t>
  </si>
  <si>
    <t>MH-60M</t>
  </si>
  <si>
    <t>MH-47G</t>
  </si>
  <si>
    <t>O&amp;M FY20 $FY20</t>
  </si>
  <si>
    <t>Fuel</t>
  </si>
  <si>
    <t>Other(CLS)</t>
  </si>
  <si>
    <t xml:space="preserve">ARL (EO-5) </t>
  </si>
  <si>
    <t>FY20 O&amp;M $FY20</t>
  </si>
  <si>
    <t>DLR</t>
  </si>
  <si>
    <t>Consumables</t>
  </si>
  <si>
    <t>Depot</t>
  </si>
  <si>
    <t>AH-64D</t>
  </si>
  <si>
    <t>AH-64E</t>
  </si>
  <si>
    <t>CH-47D</t>
  </si>
  <si>
    <t>CH-47F</t>
  </si>
  <si>
    <t>OH-58A/C</t>
  </si>
  <si>
    <t>UH-60A</t>
  </si>
  <si>
    <t>UH-60L</t>
  </si>
  <si>
    <t>MH-60L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</si>
</sst>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2" formatCode="_(&quot;$&quot;* #,##0_);_(&quot;$&quot;* \(#,##0\);_(&quot;$&quot;* &quot;-&quot;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2" fillId="0" borderId="0" xfId="1" applyFill="1"/>
    <xf numFmtId="0" fontId="3" fillId="0" borderId="4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/>
    </xf>
    <xf numFmtId="0" fontId="2" fillId="0" borderId="0" xfId="1" applyFill="1" applyAlignment="1">
      <alignment horizontal="center"/>
    </xf>
    <xf numFmtId="0" fontId="4" fillId="0" borderId="10" xfId="1" applyFont="1" applyFill="1" applyBorder="1" applyAlignment="1">
      <alignment wrapText="1"/>
    </xf>
    <xf numFmtId="6" fontId="3" fillId="0" borderId="11" xfId="1" applyNumberFormat="1" applyFont="1" applyFill="1" applyBorder="1"/>
    <xf numFmtId="6" fontId="3" fillId="0" borderId="12" xfId="1" applyNumberFormat="1" applyFont="1" applyFill="1" applyBorder="1"/>
    <xf numFmtId="6" fontId="3" fillId="0" borderId="0" xfId="1" applyNumberFormat="1" applyFont="1" applyFill="1" applyBorder="1"/>
    <xf numFmtId="6" fontId="3" fillId="0" borderId="13" xfId="1" applyNumberFormat="1" applyFont="1" applyFill="1" applyBorder="1"/>
    <xf numFmtId="6" fontId="3" fillId="0" borderId="14" xfId="1" applyNumberFormat="1" applyFont="1" applyFill="1" applyBorder="1"/>
    <xf numFmtId="38" fontId="4" fillId="0" borderId="10" xfId="1" applyNumberFormat="1" applyFont="1" applyFill="1" applyBorder="1"/>
    <xf numFmtId="38" fontId="4" fillId="0" borderId="15" xfId="1" applyNumberFormat="1" applyFont="1" applyFill="1" applyBorder="1"/>
    <xf numFmtId="6" fontId="3" fillId="0" borderId="16" xfId="1" applyNumberFormat="1" applyFont="1" applyFill="1" applyBorder="1"/>
    <xf numFmtId="6" fontId="3" fillId="0" borderId="17" xfId="1" applyNumberFormat="1" applyFont="1" applyFill="1" applyBorder="1"/>
    <xf numFmtId="6" fontId="3" fillId="0" borderId="18" xfId="1" applyNumberFormat="1" applyFont="1" applyFill="1" applyBorder="1"/>
    <xf numFmtId="6" fontId="3" fillId="0" borderId="19" xfId="1" applyNumberFormat="1" applyFont="1" applyFill="1" applyBorder="1"/>
    <xf numFmtId="6" fontId="3" fillId="0" borderId="20" xfId="1" applyNumberFormat="1" applyFont="1" applyFill="1" applyBorder="1"/>
    <xf numFmtId="0" fontId="3" fillId="0" borderId="0" xfId="1" applyFont="1" applyFill="1"/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2" fillId="0" borderId="31" xfId="1" applyFill="1" applyBorder="1"/>
    <xf numFmtId="0" fontId="4" fillId="2" borderId="32" xfId="0" applyFont="1" applyFill="1" applyBorder="1" applyAlignment="1">
      <alignment wrapText="1"/>
    </xf>
    <xf numFmtId="6" fontId="1" fillId="2" borderId="33" xfId="0" applyNumberFormat="1" applyFont="1" applyFill="1" applyBorder="1"/>
    <xf numFmtId="6" fontId="1" fillId="2" borderId="34" xfId="0" applyNumberFormat="1" applyFont="1" applyFill="1" applyBorder="1"/>
    <xf numFmtId="6" fontId="1" fillId="2" borderId="35" xfId="0" applyNumberFormat="1" applyFont="1" applyFill="1" applyBorder="1"/>
    <xf numFmtId="6" fontId="1" fillId="2" borderId="36" xfId="0" applyNumberFormat="1" applyFont="1" applyFill="1" applyBorder="1"/>
    <xf numFmtId="6" fontId="3" fillId="0" borderId="35" xfId="1" applyNumberFormat="1" applyFont="1" applyFill="1" applyBorder="1"/>
    <xf numFmtId="6" fontId="3" fillId="0" borderId="37" xfId="1" applyNumberFormat="1" applyFont="1" applyFill="1" applyBorder="1"/>
    <xf numFmtId="6" fontId="3" fillId="2" borderId="35" xfId="1" applyNumberFormat="1" applyFont="1" applyFill="1" applyBorder="1"/>
    <xf numFmtId="6" fontId="3" fillId="2" borderId="37" xfId="1" applyNumberFormat="1" applyFont="1" applyFill="1" applyBorder="1"/>
    <xf numFmtId="0" fontId="4" fillId="2" borderId="38" xfId="0" applyFont="1" applyFill="1" applyBorder="1" applyAlignment="1">
      <alignment wrapText="1"/>
    </xf>
    <xf numFmtId="6" fontId="1" fillId="2" borderId="39" xfId="0" applyNumberFormat="1" applyFont="1" applyFill="1" applyBorder="1"/>
    <xf numFmtId="6" fontId="1" fillId="2" borderId="40" xfId="0" applyNumberFormat="1" applyFont="1" applyFill="1" applyBorder="1"/>
    <xf numFmtId="6" fontId="1" fillId="2" borderId="41" xfId="0" applyNumberFormat="1" applyFont="1" applyFill="1" applyBorder="1"/>
    <xf numFmtId="6" fontId="1" fillId="2" borderId="42" xfId="0" applyNumberFormat="1" applyFont="1" applyFill="1" applyBorder="1"/>
    <xf numFmtId="6" fontId="3" fillId="2" borderId="43" xfId="1" applyNumberFormat="1" applyFont="1" applyFill="1" applyBorder="1"/>
    <xf numFmtId="6" fontId="3" fillId="2" borderId="44" xfId="1" applyNumberFormat="1" applyFont="1" applyFill="1" applyBorder="1"/>
    <xf numFmtId="0" fontId="1" fillId="2" borderId="0" xfId="0" applyFont="1" applyFill="1"/>
    <xf numFmtId="6" fontId="1" fillId="2" borderId="0" xfId="0" applyNumberFormat="1" applyFont="1" applyFill="1"/>
    <xf numFmtId="6" fontId="1" fillId="2" borderId="7" xfId="0" applyNumberFormat="1" applyFont="1" applyFill="1" applyBorder="1"/>
    <xf numFmtId="0" fontId="4" fillId="2" borderId="25" xfId="0" applyFont="1" applyFill="1" applyBorder="1"/>
    <xf numFmtId="6" fontId="1" fillId="2" borderId="26" xfId="0" applyNumberFormat="1" applyFont="1" applyFill="1" applyBorder="1"/>
    <xf numFmtId="6" fontId="1" fillId="2" borderId="27" xfId="0" applyNumberFormat="1" applyFont="1" applyFill="1" applyBorder="1"/>
    <xf numFmtId="6" fontId="1" fillId="2" borderId="28" xfId="0" applyNumberFormat="1" applyFont="1" applyFill="1" applyBorder="1"/>
    <xf numFmtId="6" fontId="1" fillId="2" borderId="29" xfId="0" applyNumberFormat="1" applyFont="1" applyFill="1" applyBorder="1"/>
    <xf numFmtId="0" fontId="4" fillId="2" borderId="32" xfId="0" applyFont="1" applyFill="1" applyBorder="1"/>
    <xf numFmtId="0" fontId="4" fillId="2" borderId="38" xfId="0" applyFont="1" applyFill="1" applyBorder="1"/>
    <xf numFmtId="6" fontId="1" fillId="2" borderId="45" xfId="0" applyNumberFormat="1" applyFont="1" applyFill="1" applyBorder="1"/>
    <xf numFmtId="0" fontId="0" fillId="0" borderId="0" xfId="0" applyAlignment="1"/>
    <xf numFmtId="0" fontId="0" fillId="0" borderId="0" xfId="0" applyAlignment="1">
      <alignment horizontal="center"/>
    </xf>
    <xf numFmtId="42" fontId="0" fillId="0" borderId="0" xfId="0" applyNumberFormat="1" applyAlignment="1">
      <alignment horizontal="right"/>
    </xf>
    <xf numFmtId="42" fontId="0" fillId="0" borderId="0" xfId="0" applyNumberFormat="1"/>
    <xf numFmtId="0" fontId="1" fillId="2" borderId="2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vinejh\AppData\Local\Microsoft\Windows\INetCache\Content.Outlook\DY50A0HL\FY20%20Army%20Aviation%20Reimbursable%20Rates%20Final%20with%20revi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 Army Aviation Reimb Rates"/>
      <sheetName val="FY20 Fixed-Wing MilPers"/>
      <sheetName val="FY20 Fixed-Wing MilPersFMS"/>
      <sheetName val="FY20 Mil Composite Rates FW&amp;RW"/>
      <sheetName val="FY20 Rotary-Wing MilPers"/>
      <sheetName val="FY20 Rotary-Wing MilPersFMS"/>
      <sheetName val="FY19 Army Aviation Reimb Rates"/>
      <sheetName val="FY19 Rotary-Wing MilPers"/>
      <sheetName val="FY19 Rotary-Wing MilPersFMS"/>
      <sheetName val="FY19 Fixed-Wing MilPers"/>
      <sheetName val="FY19 Fixed-Wing MilPersFMS"/>
      <sheetName val="FY19 Mil Composite Rates FW&amp;RW"/>
    </sheetNames>
    <sheetDataSet>
      <sheetData sheetId="0" refreshError="1"/>
      <sheetData sheetId="1" refreshError="1">
        <row r="9">
          <cell r="D9">
            <v>165.80697115384612</v>
          </cell>
        </row>
        <row r="10">
          <cell r="D10">
            <v>165.80697115384612</v>
          </cell>
        </row>
        <row r="11">
          <cell r="D11">
            <v>220.77031730769227</v>
          </cell>
        </row>
        <row r="12">
          <cell r="D12">
            <v>275.73366346153841</v>
          </cell>
        </row>
        <row r="13">
          <cell r="D13">
            <v>220.77031730769227</v>
          </cell>
        </row>
        <row r="14">
          <cell r="D14">
            <v>220.77031730769227</v>
          </cell>
        </row>
      </sheetData>
      <sheetData sheetId="2" refreshError="1">
        <row r="9">
          <cell r="D9">
            <v>170.87229807692307</v>
          </cell>
        </row>
        <row r="10">
          <cell r="D10">
            <v>170.87229807692307</v>
          </cell>
        </row>
        <row r="11">
          <cell r="D11">
            <v>228.36830769230767</v>
          </cell>
        </row>
        <row r="12">
          <cell r="D12">
            <v>285.86431730769232</v>
          </cell>
        </row>
        <row r="13">
          <cell r="D13">
            <v>228.36830769230767</v>
          </cell>
        </row>
        <row r="14">
          <cell r="D14">
            <v>228.36830769230767</v>
          </cell>
        </row>
      </sheetData>
      <sheetData sheetId="3" refreshError="1"/>
      <sheetData sheetId="4" refreshError="1">
        <row r="10">
          <cell r="D10">
            <v>165.80697115384612</v>
          </cell>
        </row>
        <row r="11">
          <cell r="D11">
            <v>275.73366346153841</v>
          </cell>
        </row>
        <row r="12">
          <cell r="D12">
            <v>275.73366346153841</v>
          </cell>
        </row>
        <row r="13">
          <cell r="D13">
            <v>137.86683173076921</v>
          </cell>
        </row>
        <row r="15">
          <cell r="D15">
            <v>165.80697115384612</v>
          </cell>
        </row>
        <row r="17">
          <cell r="D17">
            <v>220.77031730769227</v>
          </cell>
        </row>
        <row r="18">
          <cell r="D18">
            <v>220.77031730769227</v>
          </cell>
        </row>
        <row r="19">
          <cell r="D19">
            <v>220.77031730769227</v>
          </cell>
        </row>
        <row r="20">
          <cell r="D20">
            <v>137.86683173076921</v>
          </cell>
        </row>
        <row r="22">
          <cell r="D22">
            <v>165.80697115384612</v>
          </cell>
        </row>
        <row r="23">
          <cell r="D23">
            <v>275.73366346153841</v>
          </cell>
        </row>
        <row r="25">
          <cell r="D25">
            <v>275.73366346153841</v>
          </cell>
        </row>
        <row r="27">
          <cell r="D27">
            <v>330.69700961538456</v>
          </cell>
        </row>
      </sheetData>
      <sheetData sheetId="5" refreshError="1">
        <row r="10">
          <cell r="D10">
            <v>170.87229807692307</v>
          </cell>
        </row>
        <row r="11">
          <cell r="D11">
            <v>285.86431730769232</v>
          </cell>
        </row>
        <row r="12">
          <cell r="D12">
            <v>285.86431730769232</v>
          </cell>
        </row>
        <row r="13">
          <cell r="D13">
            <v>142.93215865384616</v>
          </cell>
        </row>
        <row r="15">
          <cell r="D15">
            <v>170.87229807692307</v>
          </cell>
        </row>
        <row r="17">
          <cell r="D17">
            <v>228.36830769230767</v>
          </cell>
        </row>
        <row r="18">
          <cell r="D18">
            <v>228.36830769230767</v>
          </cell>
        </row>
        <row r="19">
          <cell r="D19">
            <v>228.36830769230767</v>
          </cell>
        </row>
        <row r="20">
          <cell r="D20">
            <v>142.93215865384616</v>
          </cell>
        </row>
        <row r="22">
          <cell r="D22">
            <v>170.87229807692307</v>
          </cell>
        </row>
        <row r="23">
          <cell r="D23">
            <v>285.86431730769232</v>
          </cell>
        </row>
        <row r="25">
          <cell r="D25">
            <v>285.86431730769232</v>
          </cell>
        </row>
        <row r="27">
          <cell r="D27">
            <v>343.36032692307691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0"/>
  <sheetViews>
    <sheetView tabSelected="1" workbookViewId="0">
      <selection activeCell="A2" sqref="A2:L2"/>
    </sheetView>
  </sheetViews>
  <sheetFormatPr defaultColWidth="9.1328125" defaultRowHeight="12.75" x14ac:dyDescent="0.35"/>
  <cols>
    <col min="1" max="1" width="10.59765625" style="1" bestFit="1" customWidth="1"/>
    <col min="2" max="3" width="8.265625" style="1" bestFit="1" customWidth="1"/>
    <col min="4" max="4" width="7.86328125" style="1" bestFit="1" customWidth="1"/>
    <col min="5" max="6" width="8.265625" style="1" bestFit="1" customWidth="1"/>
    <col min="7" max="7" width="11.73046875" style="1" bestFit="1" customWidth="1"/>
    <col min="8" max="9" width="8.265625" style="1" bestFit="1" customWidth="1"/>
    <col min="10" max="10" width="7.86328125" style="1" bestFit="1" customWidth="1"/>
    <col min="11" max="11" width="12" style="1" bestFit="1" customWidth="1"/>
    <col min="12" max="12" width="8.265625" style="1" bestFit="1" customWidth="1"/>
    <col min="13" max="16384" width="9.1328125" style="1"/>
  </cols>
  <sheetData>
    <row r="1" spans="1:13" ht="13.15" thickBot="1" x14ac:dyDescent="0.4"/>
    <row r="2" spans="1:13" ht="13.5" thickBot="1" x14ac:dyDescent="0.45">
      <c r="A2" s="68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</row>
    <row r="3" spans="1:13" ht="13.5" thickBot="1" x14ac:dyDescent="0.45">
      <c r="A3" s="2" t="s">
        <v>1</v>
      </c>
      <c r="B3" s="3" t="s">
        <v>2</v>
      </c>
      <c r="C3" s="71" t="s">
        <v>3</v>
      </c>
      <c r="D3" s="72"/>
      <c r="E3" s="73"/>
      <c r="F3" s="71" t="s">
        <v>4</v>
      </c>
      <c r="G3" s="72"/>
      <c r="H3" s="73"/>
      <c r="I3" s="71" t="s">
        <v>5</v>
      </c>
      <c r="J3" s="72"/>
      <c r="K3" s="72"/>
      <c r="L3" s="74"/>
    </row>
    <row r="4" spans="1:13" s="10" customFormat="1" ht="13.15" x14ac:dyDescent="0.4">
      <c r="A4" s="4"/>
      <c r="B4" s="5" t="s">
        <v>6</v>
      </c>
      <c r="C4" s="6" t="s">
        <v>6</v>
      </c>
      <c r="D4" s="7" t="s">
        <v>7</v>
      </c>
      <c r="E4" s="8" t="s">
        <v>8</v>
      </c>
      <c r="F4" s="6" t="s">
        <v>6</v>
      </c>
      <c r="G4" s="7" t="s">
        <v>9</v>
      </c>
      <c r="H4" s="8" t="s">
        <v>8</v>
      </c>
      <c r="I4" s="6" t="s">
        <v>6</v>
      </c>
      <c r="J4" s="7" t="s">
        <v>7</v>
      </c>
      <c r="K4" s="7" t="s">
        <v>10</v>
      </c>
      <c r="L4" s="9" t="s">
        <v>8</v>
      </c>
    </row>
    <row r="5" spans="1:13" ht="13.15" x14ac:dyDescent="0.4">
      <c r="A5" s="11" t="s">
        <v>11</v>
      </c>
      <c r="B5" s="12">
        <v>2380.4897946301548</v>
      </c>
      <c r="C5" s="13">
        <v>2380.4897946301548</v>
      </c>
      <c r="D5" s="14">
        <f>'[1]FY20 Fixed-Wing MilPers'!D9</f>
        <v>165.80697115384612</v>
      </c>
      <c r="E5" s="15">
        <f t="shared" ref="E5:E10" si="0">C5+D5</f>
        <v>2546.2967657840009</v>
      </c>
      <c r="F5" s="13">
        <v>2380.4897946301548</v>
      </c>
      <c r="G5" s="14">
        <f>'[1]FY20 Fixed-Wing MilPersFMS'!D9</f>
        <v>170.87229807692307</v>
      </c>
      <c r="H5" s="15">
        <f t="shared" ref="H5:H10" si="1">F5+G5</f>
        <v>2551.3620927070779</v>
      </c>
      <c r="I5" s="13">
        <v>2380.4897946301548</v>
      </c>
      <c r="J5" s="14">
        <f>'[1]FY20 Fixed-Wing MilPers'!D9</f>
        <v>165.80697115384612</v>
      </c>
      <c r="K5" s="14">
        <f t="shared" ref="K5:K10" si="2">(I5+J5)*0.04</f>
        <v>101.85187063136004</v>
      </c>
      <c r="L5" s="16">
        <f t="shared" ref="L5:L10" si="3">SUM(I5:K5)</f>
        <v>2648.1486364153607</v>
      </c>
    </row>
    <row r="6" spans="1:13" ht="13.15" x14ac:dyDescent="0.4">
      <c r="A6" s="17" t="s">
        <v>12</v>
      </c>
      <c r="B6" s="12">
        <v>2090.1652315538136</v>
      </c>
      <c r="C6" s="13">
        <v>2090.1652315538136</v>
      </c>
      <c r="D6" s="14">
        <f>'[1]FY20 Fixed-Wing MilPers'!D10</f>
        <v>165.80697115384612</v>
      </c>
      <c r="E6" s="15">
        <f t="shared" si="0"/>
        <v>2255.9722027076596</v>
      </c>
      <c r="F6" s="13">
        <v>2090.1652315538136</v>
      </c>
      <c r="G6" s="14">
        <f>'[1]FY20 Fixed-Wing MilPersFMS'!D10</f>
        <v>170.87229807692307</v>
      </c>
      <c r="H6" s="15">
        <f t="shared" si="1"/>
        <v>2261.0375296307366</v>
      </c>
      <c r="I6" s="13">
        <v>2090.1652315538136</v>
      </c>
      <c r="J6" s="14">
        <f>'[1]FY20 Fixed-Wing MilPers'!D10</f>
        <v>165.80697115384612</v>
      </c>
      <c r="K6" s="14">
        <f t="shared" si="2"/>
        <v>90.238888108306384</v>
      </c>
      <c r="L6" s="16">
        <f t="shared" si="3"/>
        <v>2346.2110908159661</v>
      </c>
    </row>
    <row r="7" spans="1:13" ht="13.15" x14ac:dyDescent="0.4">
      <c r="A7" s="17" t="s">
        <v>13</v>
      </c>
      <c r="B7" s="12">
        <v>2186.0019136447918</v>
      </c>
      <c r="C7" s="13">
        <v>2186.0019136447918</v>
      </c>
      <c r="D7" s="14">
        <f>'[1]FY20 Fixed-Wing MilPers'!D11</f>
        <v>220.77031730769227</v>
      </c>
      <c r="E7" s="15">
        <f t="shared" si="0"/>
        <v>2406.7722309524843</v>
      </c>
      <c r="F7" s="13">
        <v>2186.0019136447918</v>
      </c>
      <c r="G7" s="14">
        <f>'[1]FY20 Fixed-Wing MilPersFMS'!D11</f>
        <v>228.36830769230767</v>
      </c>
      <c r="H7" s="15">
        <f t="shared" si="1"/>
        <v>2414.3702213370993</v>
      </c>
      <c r="I7" s="13">
        <v>2186.0019136447918</v>
      </c>
      <c r="J7" s="14">
        <f>'[1]FY20 Fixed-Wing MilPers'!D11</f>
        <v>220.77031730769227</v>
      </c>
      <c r="K7" s="14">
        <f t="shared" si="2"/>
        <v>96.270889238099372</v>
      </c>
      <c r="L7" s="16">
        <f t="shared" si="3"/>
        <v>2503.0431201905835</v>
      </c>
    </row>
    <row r="8" spans="1:13" ht="13.15" x14ac:dyDescent="0.4">
      <c r="A8" s="17" t="s">
        <v>14</v>
      </c>
      <c r="B8" s="12">
        <v>8952.3157971048004</v>
      </c>
      <c r="C8" s="13">
        <v>8952.3157971048004</v>
      </c>
      <c r="D8" s="14">
        <f>'[1]FY20 Fixed-Wing MilPers'!D12</f>
        <v>275.73366346153841</v>
      </c>
      <c r="E8" s="15">
        <f t="shared" si="0"/>
        <v>9228.0494605663389</v>
      </c>
      <c r="F8" s="13">
        <v>8952.3157971048004</v>
      </c>
      <c r="G8" s="14">
        <f>'[1]FY20 Fixed-Wing MilPersFMS'!D12</f>
        <v>285.86431730769232</v>
      </c>
      <c r="H8" s="15">
        <f t="shared" si="1"/>
        <v>9238.1801144124929</v>
      </c>
      <c r="I8" s="13">
        <v>8952.3157971048004</v>
      </c>
      <c r="J8" s="14">
        <f>'[1]FY20 Fixed-Wing MilPers'!D12</f>
        <v>275.73366346153841</v>
      </c>
      <c r="K8" s="14">
        <f t="shared" si="2"/>
        <v>369.12197842265357</v>
      </c>
      <c r="L8" s="16">
        <f t="shared" si="3"/>
        <v>9597.171438988993</v>
      </c>
    </row>
    <row r="9" spans="1:13" ht="13.15" x14ac:dyDescent="0.4">
      <c r="A9" s="17" t="s">
        <v>15</v>
      </c>
      <c r="B9" s="12">
        <v>2612.1988322004522</v>
      </c>
      <c r="C9" s="13">
        <v>2612.1988322004522</v>
      </c>
      <c r="D9" s="14">
        <f>'[1]FY20 Fixed-Wing MilPers'!D13</f>
        <v>220.77031730769227</v>
      </c>
      <c r="E9" s="15">
        <f t="shared" si="0"/>
        <v>2832.9691495081443</v>
      </c>
      <c r="F9" s="13">
        <v>2612.1988322004522</v>
      </c>
      <c r="G9" s="14">
        <f>'[1]FY20 Fixed-Wing MilPersFMS'!D13</f>
        <v>228.36830769230767</v>
      </c>
      <c r="H9" s="15">
        <f t="shared" si="1"/>
        <v>2840.5671398927598</v>
      </c>
      <c r="I9" s="13">
        <v>2612.1988322004522</v>
      </c>
      <c r="J9" s="14">
        <f>'[1]FY20 Fixed-Wing MilPers'!D13</f>
        <v>220.77031730769227</v>
      </c>
      <c r="K9" s="14">
        <f t="shared" si="2"/>
        <v>113.31876598032578</v>
      </c>
      <c r="L9" s="16">
        <f t="shared" si="3"/>
        <v>2946.2879154884699</v>
      </c>
    </row>
    <row r="10" spans="1:13" ht="13.5" thickBot="1" x14ac:dyDescent="0.45">
      <c r="A10" s="18" t="s">
        <v>16</v>
      </c>
      <c r="B10" s="19">
        <v>6858.4429338096597</v>
      </c>
      <c r="C10" s="20">
        <v>6858.4429338096597</v>
      </c>
      <c r="D10" s="21">
        <f>'[1]FY20 Fixed-Wing MilPers'!D14</f>
        <v>220.77031730769227</v>
      </c>
      <c r="E10" s="22">
        <f t="shared" si="0"/>
        <v>7079.2132511173522</v>
      </c>
      <c r="F10" s="20">
        <v>6858.4429338096597</v>
      </c>
      <c r="G10" s="21">
        <f>'[1]FY20 Fixed-Wing MilPersFMS'!D14</f>
        <v>228.36830769230767</v>
      </c>
      <c r="H10" s="22">
        <f t="shared" si="1"/>
        <v>7086.8112415019677</v>
      </c>
      <c r="I10" s="20">
        <v>6858.4429338096597</v>
      </c>
      <c r="J10" s="21">
        <f>'[1]FY20 Fixed-Wing MilPers'!D14</f>
        <v>220.77031730769227</v>
      </c>
      <c r="K10" s="21">
        <f t="shared" si="2"/>
        <v>283.16853004469408</v>
      </c>
      <c r="L10" s="23">
        <f t="shared" si="3"/>
        <v>7362.3817811620465</v>
      </c>
    </row>
    <row r="11" spans="1:13" ht="13.15" x14ac:dyDescent="0.4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ht="13.5" thickBot="1" x14ac:dyDescent="0.4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3" ht="13.9" thickTop="1" thickBot="1" x14ac:dyDescent="0.45">
      <c r="A13" s="75" t="s">
        <v>17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13" ht="14.65" thickBot="1" x14ac:dyDescent="0.5">
      <c r="A14" s="25" t="s">
        <v>1</v>
      </c>
      <c r="B14" s="26" t="s">
        <v>2</v>
      </c>
      <c r="C14" s="65" t="s">
        <v>3</v>
      </c>
      <c r="D14" s="66"/>
      <c r="E14" s="67"/>
      <c r="F14" s="65" t="s">
        <v>4</v>
      </c>
      <c r="G14" s="66"/>
      <c r="H14" s="67"/>
      <c r="I14" s="65" t="s">
        <v>5</v>
      </c>
      <c r="J14" s="66"/>
      <c r="K14" s="66"/>
      <c r="L14" s="66"/>
    </row>
    <row r="15" spans="1:13" ht="14.25" x14ac:dyDescent="0.45">
      <c r="A15" s="27"/>
      <c r="B15" s="28" t="s">
        <v>6</v>
      </c>
      <c r="C15" s="29" t="s">
        <v>6</v>
      </c>
      <c r="D15" s="30" t="s">
        <v>7</v>
      </c>
      <c r="E15" s="31" t="s">
        <v>8</v>
      </c>
      <c r="F15" s="29" t="s">
        <v>6</v>
      </c>
      <c r="G15" s="30" t="s">
        <v>9</v>
      </c>
      <c r="H15" s="31" t="s">
        <v>8</v>
      </c>
      <c r="I15" s="29" t="s">
        <v>6</v>
      </c>
      <c r="J15" s="30" t="s">
        <v>7</v>
      </c>
      <c r="K15" s="30" t="s">
        <v>10</v>
      </c>
      <c r="L15" s="32" t="s">
        <v>8</v>
      </c>
      <c r="M15" s="33"/>
    </row>
    <row r="16" spans="1:13" ht="14.25" x14ac:dyDescent="0.45">
      <c r="A16" s="34" t="s">
        <v>18</v>
      </c>
      <c r="B16" s="35">
        <v>7639.7434865112191</v>
      </c>
      <c r="C16" s="36">
        <v>7639.7434865112191</v>
      </c>
      <c r="D16" s="37">
        <f>'[1]FY20 Rotary-Wing MilPers'!$D$10</f>
        <v>165.80697115384612</v>
      </c>
      <c r="E16" s="38">
        <f>C16+D16</f>
        <v>7805.5504576650656</v>
      </c>
      <c r="F16" s="36">
        <v>7639.7434865112191</v>
      </c>
      <c r="G16" s="37">
        <f>'[1]FY20 Rotary-Wing MilPersFMS'!D10</f>
        <v>170.87229807692307</v>
      </c>
      <c r="H16" s="38">
        <f>F16+G16</f>
        <v>7810.6157845881426</v>
      </c>
      <c r="I16" s="36">
        <v>7639.7434865112191</v>
      </c>
      <c r="J16" s="37">
        <f>'[1]FY20 Rotary-Wing MilPers'!$D$10</f>
        <v>165.80697115384612</v>
      </c>
      <c r="K16" s="39">
        <f>(I16+J16)*0.04</f>
        <v>312.22201830660265</v>
      </c>
      <c r="L16" s="40">
        <f>SUM(I16:K16)</f>
        <v>8117.7724759716684</v>
      </c>
      <c r="M16" s="33"/>
    </row>
    <row r="17" spans="1:13" ht="14.25" x14ac:dyDescent="0.45">
      <c r="A17" s="34" t="s">
        <v>19</v>
      </c>
      <c r="B17" s="35">
        <v>6000.7294805527163</v>
      </c>
      <c r="C17" s="36">
        <v>6000.7294805527163</v>
      </c>
      <c r="D17" s="37">
        <f>'[1]FY20 Rotary-Wing MilPers'!$D$10</f>
        <v>165.80697115384612</v>
      </c>
      <c r="E17" s="38">
        <f>C17+D17</f>
        <v>6166.5364517065627</v>
      </c>
      <c r="F17" s="36">
        <v>6000.7294805527163</v>
      </c>
      <c r="G17" s="37">
        <f>'[1]FY20 Rotary-Wing MilPersFMS'!D10</f>
        <v>170.87229807692307</v>
      </c>
      <c r="H17" s="38">
        <f t="shared" ref="H17:H30" si="4">F17+G17</f>
        <v>6171.6017786296397</v>
      </c>
      <c r="I17" s="36">
        <v>6000.7294805527163</v>
      </c>
      <c r="J17" s="37">
        <f>'[1]FY20 Rotary-Wing MilPers'!$D$10</f>
        <v>165.80697115384612</v>
      </c>
      <c r="K17" s="41">
        <f t="shared" ref="K17:K30" si="5">(I17+J17)*0.04</f>
        <v>246.6614580682625</v>
      </c>
      <c r="L17" s="42">
        <f t="shared" ref="L17:L30" si="6">SUM(I17:K17)</f>
        <v>6413.1979097748253</v>
      </c>
      <c r="M17" s="33"/>
    </row>
    <row r="18" spans="1:13" ht="14.25" x14ac:dyDescent="0.45">
      <c r="A18" s="34" t="s">
        <v>20</v>
      </c>
      <c r="B18" s="35">
        <v>6234.144775067929</v>
      </c>
      <c r="C18" s="36">
        <v>6234.144775067929</v>
      </c>
      <c r="D18" s="37">
        <f>'[1]FY20 Rotary-Wing MilPers'!$D$11</f>
        <v>275.73366346153841</v>
      </c>
      <c r="E18" s="38">
        <f t="shared" ref="E18:E25" si="7">C18+D18</f>
        <v>6509.8784385294675</v>
      </c>
      <c r="F18" s="36">
        <v>6234.144775067929</v>
      </c>
      <c r="G18" s="37">
        <f>'[1]FY20 Rotary-Wing MilPersFMS'!D11</f>
        <v>285.86431730769232</v>
      </c>
      <c r="H18" s="38">
        <f t="shared" si="4"/>
        <v>6520.0090923756215</v>
      </c>
      <c r="I18" s="36">
        <v>6234.144775067929</v>
      </c>
      <c r="J18" s="37">
        <f>'[1]FY20 Rotary-Wing MilPers'!$D$11</f>
        <v>275.73366346153841</v>
      </c>
      <c r="K18" s="41">
        <f t="shared" si="5"/>
        <v>260.39513754117871</v>
      </c>
      <c r="L18" s="42">
        <f t="shared" si="6"/>
        <v>6770.2735760706464</v>
      </c>
      <c r="M18" s="33"/>
    </row>
    <row r="19" spans="1:13" ht="14.25" x14ac:dyDescent="0.45">
      <c r="A19" s="34" t="s">
        <v>21</v>
      </c>
      <c r="B19" s="35">
        <v>6234.144775067929</v>
      </c>
      <c r="C19" s="36">
        <v>6234.144775067929</v>
      </c>
      <c r="D19" s="37">
        <f>'[1]FY20 Rotary-Wing MilPers'!$D$12</f>
        <v>275.73366346153841</v>
      </c>
      <c r="E19" s="38">
        <f t="shared" si="7"/>
        <v>6509.8784385294675</v>
      </c>
      <c r="F19" s="36">
        <v>6234.144775067929</v>
      </c>
      <c r="G19" s="37">
        <f>'[1]FY20 Rotary-Wing MilPersFMS'!D12</f>
        <v>285.86431730769232</v>
      </c>
      <c r="H19" s="38">
        <f t="shared" si="4"/>
        <v>6520.0090923756215</v>
      </c>
      <c r="I19" s="36">
        <v>6234.144775067929</v>
      </c>
      <c r="J19" s="37">
        <f>'[1]FY20 Rotary-Wing MilPers'!$D$12</f>
        <v>275.73366346153841</v>
      </c>
      <c r="K19" s="41">
        <f t="shared" si="5"/>
        <v>260.39513754117871</v>
      </c>
      <c r="L19" s="42">
        <f t="shared" si="6"/>
        <v>6770.2735760706464</v>
      </c>
      <c r="M19" s="33"/>
    </row>
    <row r="20" spans="1:13" ht="14.25" x14ac:dyDescent="0.45">
      <c r="A20" s="34" t="s">
        <v>22</v>
      </c>
      <c r="B20" s="35">
        <v>1951.5145981027467</v>
      </c>
      <c r="C20" s="36">
        <v>1951.5145981027467</v>
      </c>
      <c r="D20" s="37">
        <f>'[1]FY20 Rotary-Wing MilPers'!$D$13</f>
        <v>137.86683173076921</v>
      </c>
      <c r="E20" s="38">
        <f t="shared" si="7"/>
        <v>2089.381429833516</v>
      </c>
      <c r="F20" s="36">
        <v>1951.5145981027467</v>
      </c>
      <c r="G20" s="37">
        <f>'[1]FY20 Rotary-Wing MilPersFMS'!D13</f>
        <v>142.93215865384616</v>
      </c>
      <c r="H20" s="38">
        <f t="shared" si="4"/>
        <v>2094.446756756593</v>
      </c>
      <c r="I20" s="36">
        <v>1951.5145981027467</v>
      </c>
      <c r="J20" s="37">
        <f>'[1]FY20 Rotary-Wing MilPers'!$D$13</f>
        <v>137.86683173076921</v>
      </c>
      <c r="K20" s="41">
        <f t="shared" si="5"/>
        <v>83.575257193340647</v>
      </c>
      <c r="L20" s="42">
        <f t="shared" si="6"/>
        <v>2172.9566870268568</v>
      </c>
      <c r="M20" s="33"/>
    </row>
    <row r="21" spans="1:13" ht="14.25" x14ac:dyDescent="0.45">
      <c r="A21" s="34" t="s">
        <v>23</v>
      </c>
      <c r="B21" s="35">
        <v>1915.3107571251594</v>
      </c>
      <c r="C21" s="36">
        <v>1915.3107571251594</v>
      </c>
      <c r="D21" s="37">
        <f>'[1]FY20 Rotary-Wing MilPers'!$D$15</f>
        <v>165.80697115384612</v>
      </c>
      <c r="E21" s="38">
        <f t="shared" si="7"/>
        <v>2081.1177282790054</v>
      </c>
      <c r="F21" s="36">
        <v>1915.3107571251594</v>
      </c>
      <c r="G21" s="37">
        <f>'[1]FY20 Rotary-Wing MilPersFMS'!D15</f>
        <v>170.87229807692307</v>
      </c>
      <c r="H21" s="38">
        <f t="shared" si="4"/>
        <v>2086.1830552020824</v>
      </c>
      <c r="I21" s="36">
        <v>1915.3107571251594</v>
      </c>
      <c r="J21" s="37">
        <f>'[1]FY20 Rotary-Wing MilPers'!$D$15</f>
        <v>165.80697115384612</v>
      </c>
      <c r="K21" s="41">
        <f t="shared" si="5"/>
        <v>83.244709131160221</v>
      </c>
      <c r="L21" s="42">
        <f t="shared" si="6"/>
        <v>2164.3624374101655</v>
      </c>
      <c r="M21" s="33"/>
    </row>
    <row r="22" spans="1:13" ht="14.25" x14ac:dyDescent="0.45">
      <c r="A22" s="34" t="s">
        <v>24</v>
      </c>
      <c r="B22" s="35">
        <v>6475.2345678522906</v>
      </c>
      <c r="C22" s="36">
        <v>6475.2345678522906</v>
      </c>
      <c r="D22" s="37">
        <f>'[1]FY20 Rotary-Wing MilPers'!$D$17</f>
        <v>220.77031730769227</v>
      </c>
      <c r="E22" s="38">
        <f t="shared" si="7"/>
        <v>6696.0048851599831</v>
      </c>
      <c r="F22" s="36">
        <v>6475.2345678522906</v>
      </c>
      <c r="G22" s="37">
        <f>'[1]FY20 Rotary-Wing MilPersFMS'!D17</f>
        <v>228.36830769230767</v>
      </c>
      <c r="H22" s="38">
        <f t="shared" si="4"/>
        <v>6703.6028755445986</v>
      </c>
      <c r="I22" s="36">
        <v>6475.2345678522906</v>
      </c>
      <c r="J22" s="37">
        <f>'[1]FY20 Rotary-Wing MilPers'!$D$17</f>
        <v>220.77031730769227</v>
      </c>
      <c r="K22" s="41">
        <f t="shared" si="5"/>
        <v>267.84019540639935</v>
      </c>
      <c r="L22" s="42">
        <f t="shared" si="6"/>
        <v>6963.8450805663824</v>
      </c>
      <c r="M22" s="33"/>
    </row>
    <row r="23" spans="1:13" ht="14.25" x14ac:dyDescent="0.45">
      <c r="A23" s="34" t="s">
        <v>25</v>
      </c>
      <c r="B23" s="35">
        <v>5034</v>
      </c>
      <c r="C23" s="36">
        <v>5034</v>
      </c>
      <c r="D23" s="37">
        <f>'[1]FY20 Rotary-Wing MilPers'!$D$18</f>
        <v>220.77031730769227</v>
      </c>
      <c r="E23" s="38">
        <f t="shared" si="7"/>
        <v>5254.7703173076925</v>
      </c>
      <c r="F23" s="36">
        <v>5034</v>
      </c>
      <c r="G23" s="37">
        <f>'[1]FY20 Rotary-Wing MilPersFMS'!D18</f>
        <v>228.36830769230767</v>
      </c>
      <c r="H23" s="38">
        <f t="shared" si="4"/>
        <v>5262.368307692308</v>
      </c>
      <c r="I23" s="36">
        <v>5034</v>
      </c>
      <c r="J23" s="37">
        <f>'[1]FY20 Rotary-Wing MilPers'!$D$18</f>
        <v>220.77031730769227</v>
      </c>
      <c r="K23" s="41">
        <f t="shared" si="5"/>
        <v>210.1908126923077</v>
      </c>
      <c r="L23" s="42">
        <f t="shared" si="6"/>
        <v>5464.9611300000006</v>
      </c>
      <c r="M23" s="33"/>
    </row>
    <row r="24" spans="1:13" ht="14.25" x14ac:dyDescent="0.45">
      <c r="A24" s="34" t="s">
        <v>26</v>
      </c>
      <c r="B24" s="35">
        <v>2920</v>
      </c>
      <c r="C24" s="36">
        <v>2920</v>
      </c>
      <c r="D24" s="37">
        <f>'[1]FY20 Rotary-Wing MilPers'!$D$19</f>
        <v>220.77031730769227</v>
      </c>
      <c r="E24" s="38">
        <f t="shared" si="7"/>
        <v>3140.7703173076925</v>
      </c>
      <c r="F24" s="36">
        <v>2920</v>
      </c>
      <c r="G24" s="37">
        <f>'[1]FY20 Rotary-Wing MilPersFMS'!D19</f>
        <v>228.36830769230767</v>
      </c>
      <c r="H24" s="38">
        <f t="shared" si="4"/>
        <v>3148.3683076923076</v>
      </c>
      <c r="I24" s="36">
        <v>2920</v>
      </c>
      <c r="J24" s="37">
        <f>'[1]FY20 Rotary-Wing MilPers'!$D$19</f>
        <v>220.77031730769227</v>
      </c>
      <c r="K24" s="41">
        <f t="shared" si="5"/>
        <v>125.6308126923077</v>
      </c>
      <c r="L24" s="42">
        <f t="shared" si="6"/>
        <v>3266.4011300000002</v>
      </c>
      <c r="M24" s="33"/>
    </row>
    <row r="25" spans="1:13" ht="14.65" thickBot="1" x14ac:dyDescent="0.5">
      <c r="A25" s="43" t="s">
        <v>27</v>
      </c>
      <c r="B25" s="44">
        <v>2287.474238040516</v>
      </c>
      <c r="C25" s="45">
        <v>2287.474238040516</v>
      </c>
      <c r="D25" s="46">
        <f>'[1]FY20 Rotary-Wing MilPers'!$D$20</f>
        <v>137.86683173076921</v>
      </c>
      <c r="E25" s="47">
        <f t="shared" si="7"/>
        <v>2425.3410697712852</v>
      </c>
      <c r="F25" s="45">
        <v>2287.474238040516</v>
      </c>
      <c r="G25" s="46">
        <f>'[1]FY20 Rotary-Wing MilPersFMS'!D20</f>
        <v>142.93215865384616</v>
      </c>
      <c r="H25" s="47">
        <f t="shared" si="4"/>
        <v>2430.4063966943622</v>
      </c>
      <c r="I25" s="45">
        <v>2287.474238040516</v>
      </c>
      <c r="J25" s="46">
        <f>'[1]FY20 Rotary-Wing MilPers'!$D$20</f>
        <v>137.86683173076921</v>
      </c>
      <c r="K25" s="48">
        <f t="shared" si="5"/>
        <v>97.013642790851407</v>
      </c>
      <c r="L25" s="49">
        <f t="shared" si="6"/>
        <v>2522.3547125621367</v>
      </c>
      <c r="M25" s="33"/>
    </row>
    <row r="26" spans="1:13" ht="14.65" thickBot="1" x14ac:dyDescent="0.5">
      <c r="A26" s="50"/>
      <c r="B26" s="51"/>
      <c r="C26" s="51"/>
      <c r="D26" s="51"/>
      <c r="E26" s="52"/>
      <c r="F26" s="51"/>
      <c r="G26" s="51"/>
      <c r="H26" s="52"/>
      <c r="I26" s="51"/>
      <c r="J26" s="51"/>
      <c r="K26" s="52"/>
      <c r="L26" s="52"/>
    </row>
    <row r="27" spans="1:13" ht="14.25" x14ac:dyDescent="0.45">
      <c r="A27" s="53" t="s">
        <v>28</v>
      </c>
      <c r="B27" s="54">
        <v>4910.6017805199681</v>
      </c>
      <c r="C27" s="55">
        <v>4910.6017805199681</v>
      </c>
      <c r="D27" s="56">
        <f>'[1]FY20 Rotary-Wing MilPers'!$D$22</f>
        <v>165.80697115384612</v>
      </c>
      <c r="E27" s="57">
        <f t="shared" ref="E27:E30" si="8">C27+D27</f>
        <v>5076.4087516738145</v>
      </c>
      <c r="F27" s="55">
        <v>4910.6017805199681</v>
      </c>
      <c r="G27" s="56">
        <f>'[1]FY20 Rotary-Wing MilPersFMS'!D22</f>
        <v>170.87229807692307</v>
      </c>
      <c r="H27" s="57">
        <f t="shared" si="4"/>
        <v>5081.4740785968916</v>
      </c>
      <c r="I27" s="55">
        <v>4910.6017805199681</v>
      </c>
      <c r="J27" s="56">
        <f>'[1]FY20 Rotary-Wing MilPers'!$D$22</f>
        <v>165.80697115384612</v>
      </c>
      <c r="K27" s="56">
        <f t="shared" si="5"/>
        <v>203.05635006695258</v>
      </c>
      <c r="L27" s="57">
        <f t="shared" si="6"/>
        <v>5279.4651017407668</v>
      </c>
    </row>
    <row r="28" spans="1:13" ht="14.25" x14ac:dyDescent="0.45">
      <c r="A28" s="58" t="s">
        <v>29</v>
      </c>
      <c r="B28" s="35">
        <v>3192.8672762481101</v>
      </c>
      <c r="C28" s="36">
        <v>3192.8672762481101</v>
      </c>
      <c r="D28" s="37">
        <f>'[1]FY20 Rotary-Wing MilPers'!$D$23</f>
        <v>275.73366346153841</v>
      </c>
      <c r="E28" s="38">
        <f t="shared" si="8"/>
        <v>3468.6009397096486</v>
      </c>
      <c r="F28" s="36">
        <v>3192.8672762481101</v>
      </c>
      <c r="G28" s="37">
        <f>'[1]FY20 Rotary-Wing MilPersFMS'!D23</f>
        <v>285.86431730769232</v>
      </c>
      <c r="H28" s="38">
        <f t="shared" si="4"/>
        <v>3478.7315935558026</v>
      </c>
      <c r="I28" s="36">
        <v>3192.8672762481101</v>
      </c>
      <c r="J28" s="37">
        <f>'[1]FY20 Rotary-Wing MilPers'!$D$23</f>
        <v>275.73366346153841</v>
      </c>
      <c r="K28" s="37">
        <f t="shared" si="5"/>
        <v>138.74403758838594</v>
      </c>
      <c r="L28" s="38">
        <f t="shared" si="6"/>
        <v>3607.3449772980348</v>
      </c>
    </row>
    <row r="29" spans="1:13" ht="14.25" x14ac:dyDescent="0.45">
      <c r="A29" s="58" t="s">
        <v>30</v>
      </c>
      <c r="B29" s="35">
        <v>6191.224304726773</v>
      </c>
      <c r="C29" s="36">
        <v>6191.224304726773</v>
      </c>
      <c r="D29" s="37">
        <f>'[1]FY20 Rotary-Wing MilPers'!$D$25</f>
        <v>275.73366346153841</v>
      </c>
      <c r="E29" s="38">
        <f t="shared" si="8"/>
        <v>6466.9579681883115</v>
      </c>
      <c r="F29" s="36">
        <v>6191.224304726773</v>
      </c>
      <c r="G29" s="37">
        <f>'[1]FY20 Rotary-Wing MilPersFMS'!D25</f>
        <v>285.86431730769232</v>
      </c>
      <c r="H29" s="38">
        <f t="shared" si="4"/>
        <v>6477.0886220344655</v>
      </c>
      <c r="I29" s="36">
        <v>6191.224304726773</v>
      </c>
      <c r="J29" s="37">
        <f>'[1]FY20 Rotary-Wing MilPers'!$D$25</f>
        <v>275.73366346153841</v>
      </c>
      <c r="K29" s="37">
        <f t="shared" si="5"/>
        <v>258.67831872753248</v>
      </c>
      <c r="L29" s="38">
        <f t="shared" si="6"/>
        <v>6725.6362869158438</v>
      </c>
    </row>
    <row r="30" spans="1:13" ht="14.65" thickBot="1" x14ac:dyDescent="0.5">
      <c r="A30" s="59" t="s">
        <v>31</v>
      </c>
      <c r="B30" s="44">
        <v>10732.725299022477</v>
      </c>
      <c r="C30" s="45">
        <v>10732.725299022477</v>
      </c>
      <c r="D30" s="46">
        <f>'[1]FY20 Rotary-Wing MilPers'!$D$27</f>
        <v>330.69700961538456</v>
      </c>
      <c r="E30" s="60">
        <f t="shared" si="8"/>
        <v>11063.422308637862</v>
      </c>
      <c r="F30" s="45">
        <v>10732.725299022477</v>
      </c>
      <c r="G30" s="46">
        <f>'[1]FY20 Rotary-Wing MilPersFMS'!D27</f>
        <v>343.36032692307691</v>
      </c>
      <c r="H30" s="60">
        <f t="shared" si="4"/>
        <v>11076.085625945554</v>
      </c>
      <c r="I30" s="45">
        <v>10732.725299022477</v>
      </c>
      <c r="J30" s="46">
        <f>'[1]FY20 Rotary-Wing MilPers'!$D$27</f>
        <v>330.69700961538456</v>
      </c>
      <c r="K30" s="46">
        <f t="shared" si="5"/>
        <v>442.5368923455145</v>
      </c>
      <c r="L30" s="60">
        <f t="shared" si="6"/>
        <v>11505.959200983378</v>
      </c>
    </row>
  </sheetData>
  <mergeCells count="8">
    <mergeCell ref="C14:E14"/>
    <mergeCell ref="F14:H14"/>
    <mergeCell ref="I14:L14"/>
    <mergeCell ref="A2:L2"/>
    <mergeCell ref="C3:E3"/>
    <mergeCell ref="F3:H3"/>
    <mergeCell ref="I3:L3"/>
    <mergeCell ref="A13:L1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29"/>
  <sheetViews>
    <sheetView workbookViewId="0">
      <selection activeCell="A2" sqref="A2:D2"/>
    </sheetView>
  </sheetViews>
  <sheetFormatPr defaultRowHeight="14.25" x14ac:dyDescent="0.45"/>
  <cols>
    <col min="1" max="1" width="10.86328125" bestFit="1" customWidth="1"/>
    <col min="2" max="2" width="8" bestFit="1" customWidth="1"/>
    <col min="3" max="3" width="10.59765625" bestFit="1" customWidth="1"/>
    <col min="4" max="4" width="12.86328125" bestFit="1" customWidth="1"/>
    <col min="5" max="5" width="10.3984375" customWidth="1"/>
    <col min="6" max="6" width="10.59765625" bestFit="1" customWidth="1"/>
    <col min="7" max="7" width="9.86328125" customWidth="1"/>
  </cols>
  <sheetData>
    <row r="2" spans="1:10" x14ac:dyDescent="0.45">
      <c r="A2" s="77" t="s">
        <v>32</v>
      </c>
      <c r="B2" s="77"/>
      <c r="C2" s="77"/>
      <c r="D2" s="77"/>
      <c r="J2" s="61"/>
    </row>
    <row r="3" spans="1:10" x14ac:dyDescent="0.45">
      <c r="A3" s="62" t="s">
        <v>1</v>
      </c>
      <c r="B3" s="77" t="s">
        <v>2</v>
      </c>
      <c r="C3" s="77"/>
      <c r="D3" s="77"/>
      <c r="J3" s="62"/>
    </row>
    <row r="4" spans="1:10" x14ac:dyDescent="0.45">
      <c r="B4" s="63" t="s">
        <v>33</v>
      </c>
      <c r="C4" s="64" t="s">
        <v>34</v>
      </c>
      <c r="D4" s="64" t="s">
        <v>8</v>
      </c>
    </row>
    <row r="5" spans="1:10" x14ac:dyDescent="0.45">
      <c r="A5" t="s">
        <v>11</v>
      </c>
      <c r="B5" s="64">
        <v>283</v>
      </c>
      <c r="C5" s="64">
        <v>2096.7998032662476</v>
      </c>
      <c r="D5" s="64">
        <v>2380.4897946301548</v>
      </c>
      <c r="E5" s="64"/>
    </row>
    <row r="6" spans="1:10" x14ac:dyDescent="0.45">
      <c r="A6" t="s">
        <v>12</v>
      </c>
      <c r="B6" s="64">
        <v>298.17243669159723</v>
      </c>
      <c r="C6" s="64">
        <v>1791.9927948622162</v>
      </c>
      <c r="D6" s="64">
        <v>2090.1652315538136</v>
      </c>
      <c r="E6" s="64"/>
    </row>
    <row r="7" spans="1:10" x14ac:dyDescent="0.45">
      <c r="A7" t="s">
        <v>13</v>
      </c>
      <c r="B7" s="64">
        <v>242.85978192464171</v>
      </c>
      <c r="C7" s="64">
        <v>1943.1421317201502</v>
      </c>
      <c r="D7" s="64">
        <v>2186.0019136447918</v>
      </c>
      <c r="E7" s="64"/>
    </row>
    <row r="8" spans="1:10" x14ac:dyDescent="0.45">
      <c r="A8" t="s">
        <v>14</v>
      </c>
      <c r="B8" s="64">
        <v>943</v>
      </c>
      <c r="C8" s="64">
        <v>8008.8030832978584</v>
      </c>
      <c r="D8" s="64">
        <v>8952.3157971048004</v>
      </c>
      <c r="E8" s="64"/>
    </row>
    <row r="9" spans="1:10" x14ac:dyDescent="0.45">
      <c r="A9" t="s">
        <v>15</v>
      </c>
      <c r="B9" s="64">
        <v>391.72969814994713</v>
      </c>
      <c r="C9" s="64">
        <v>2220.4691340505051</v>
      </c>
      <c r="D9" s="64">
        <v>2612.1988322004522</v>
      </c>
      <c r="E9" s="64"/>
    </row>
    <row r="10" spans="1:10" x14ac:dyDescent="0.45">
      <c r="A10" t="s">
        <v>35</v>
      </c>
      <c r="B10" s="64">
        <v>678.33097655104564</v>
      </c>
      <c r="C10" s="64">
        <v>6180.111957258614</v>
      </c>
      <c r="D10" s="64">
        <v>6858.4429338096597</v>
      </c>
      <c r="E10" s="64"/>
    </row>
    <row r="11" spans="1:10" x14ac:dyDescent="0.45">
      <c r="B11" s="64"/>
      <c r="C11" s="64"/>
      <c r="D11" s="64"/>
    </row>
    <row r="13" spans="1:10" x14ac:dyDescent="0.45">
      <c r="A13" s="77" t="s">
        <v>36</v>
      </c>
      <c r="B13" s="77"/>
      <c r="C13" s="77"/>
      <c r="D13" s="77"/>
      <c r="E13" s="77"/>
      <c r="F13" s="77"/>
      <c r="G13" s="77"/>
    </row>
    <row r="14" spans="1:10" x14ac:dyDescent="0.45">
      <c r="A14" s="62" t="s">
        <v>1</v>
      </c>
      <c r="B14" s="62" t="s">
        <v>33</v>
      </c>
      <c r="C14" s="62" t="s">
        <v>37</v>
      </c>
      <c r="D14" s="62" t="s">
        <v>38</v>
      </c>
      <c r="E14" s="62" t="s">
        <v>39</v>
      </c>
      <c r="F14" s="62" t="s">
        <v>34</v>
      </c>
      <c r="G14" s="62" t="s">
        <v>8</v>
      </c>
    </row>
    <row r="15" spans="1:10" x14ac:dyDescent="0.45">
      <c r="A15" t="s">
        <v>40</v>
      </c>
      <c r="B15" s="64">
        <v>310.33</v>
      </c>
      <c r="C15" s="64">
        <v>3429.04</v>
      </c>
      <c r="D15" s="64">
        <v>1025.02</v>
      </c>
      <c r="E15" s="64">
        <v>29.273558924822392</v>
      </c>
      <c r="F15" s="64">
        <v>2846.0799275863969</v>
      </c>
      <c r="G15" s="64">
        <v>7639.7434865112191</v>
      </c>
    </row>
    <row r="16" spans="1:10" x14ac:dyDescent="0.45">
      <c r="A16" t="s">
        <v>41</v>
      </c>
      <c r="B16" s="64">
        <v>310.33</v>
      </c>
      <c r="C16" s="64">
        <v>1923.25</v>
      </c>
      <c r="D16" s="64">
        <v>918.56</v>
      </c>
      <c r="E16" s="64">
        <v>2.5095529663190717</v>
      </c>
      <c r="F16" s="64">
        <v>2846.0799275863969</v>
      </c>
      <c r="G16" s="64">
        <v>6000.7294805527163</v>
      </c>
    </row>
    <row r="17" spans="1:7" x14ac:dyDescent="0.45">
      <c r="A17" t="s">
        <v>42</v>
      </c>
      <c r="B17" s="64">
        <v>852.31</v>
      </c>
      <c r="C17" s="64">
        <v>2583.27</v>
      </c>
      <c r="D17" s="64">
        <v>822.4</v>
      </c>
      <c r="E17" s="64">
        <v>281.61629171657114</v>
      </c>
      <c r="F17" s="64">
        <v>1694.5484833513583</v>
      </c>
      <c r="G17" s="64">
        <v>6234.144775067929</v>
      </c>
    </row>
    <row r="18" spans="1:7" x14ac:dyDescent="0.45">
      <c r="A18" t="s">
        <v>43</v>
      </c>
      <c r="B18" s="64">
        <v>852.31</v>
      </c>
      <c r="C18" s="64">
        <v>2583.27</v>
      </c>
      <c r="D18" s="64">
        <v>822.4</v>
      </c>
      <c r="E18" s="64">
        <v>281.61629171657114</v>
      </c>
      <c r="F18" s="64">
        <v>1694.5484833513583</v>
      </c>
      <c r="G18" s="64">
        <v>6234.144775067929</v>
      </c>
    </row>
    <row r="19" spans="1:7" x14ac:dyDescent="0.45">
      <c r="A19" t="s">
        <v>44</v>
      </c>
      <c r="B19" s="64">
        <v>121.83499999999999</v>
      </c>
      <c r="C19" s="64">
        <v>691.6</v>
      </c>
      <c r="D19" s="64">
        <v>307.10000000000002</v>
      </c>
      <c r="E19" s="64">
        <v>58.550976196684644</v>
      </c>
      <c r="F19" s="64">
        <v>772.42862190606195</v>
      </c>
      <c r="G19" s="64">
        <v>1951.5145981027467</v>
      </c>
    </row>
    <row r="20" spans="1:7" x14ac:dyDescent="0.45">
      <c r="A20" t="s">
        <v>23</v>
      </c>
      <c r="B20" s="64">
        <v>119.16870528572112</v>
      </c>
      <c r="C20" s="64">
        <v>648.84741370223833</v>
      </c>
      <c r="D20" s="64">
        <v>0</v>
      </c>
      <c r="E20" s="64">
        <v>0</v>
      </c>
      <c r="F20" s="64">
        <v>1147.2946381372001</v>
      </c>
      <c r="G20" s="64">
        <v>1915.3107571251594</v>
      </c>
    </row>
    <row r="21" spans="1:7" x14ac:dyDescent="0.45">
      <c r="A21" t="s">
        <v>45</v>
      </c>
      <c r="B21" s="64">
        <v>281.85000000000002</v>
      </c>
      <c r="C21" s="64">
        <v>2844.7</v>
      </c>
      <c r="D21" s="64">
        <v>732.03</v>
      </c>
      <c r="E21" s="64">
        <v>28.86549488260771</v>
      </c>
      <c r="F21" s="64">
        <v>2587.7890729696824</v>
      </c>
      <c r="G21" s="64">
        <v>6475.2345678522906</v>
      </c>
    </row>
    <row r="22" spans="1:7" x14ac:dyDescent="0.45">
      <c r="A22" t="s">
        <v>46</v>
      </c>
      <c r="B22" s="64">
        <v>339</v>
      </c>
      <c r="C22" s="64">
        <v>1493</v>
      </c>
      <c r="D22" s="64">
        <v>578</v>
      </c>
      <c r="E22" s="64">
        <v>35.672281628725756</v>
      </c>
      <c r="F22" s="64">
        <v>2587.7890729696824</v>
      </c>
      <c r="G22" s="64">
        <v>5034</v>
      </c>
    </row>
    <row r="23" spans="1:7" x14ac:dyDescent="0.45">
      <c r="A23" t="s">
        <v>26</v>
      </c>
      <c r="B23" s="64">
        <v>339</v>
      </c>
      <c r="C23" s="64">
        <v>854.65</v>
      </c>
      <c r="D23" s="64">
        <v>278</v>
      </c>
      <c r="E23" s="64">
        <v>35.672281628725756</v>
      </c>
      <c r="F23" s="64">
        <v>1412.4079367938327</v>
      </c>
      <c r="G23" s="64">
        <v>2920</v>
      </c>
    </row>
    <row r="24" spans="1:7" x14ac:dyDescent="0.45">
      <c r="A24" t="s">
        <v>27</v>
      </c>
      <c r="B24" s="64">
        <v>218.11</v>
      </c>
      <c r="C24" s="64">
        <v>895.07</v>
      </c>
      <c r="D24" s="64">
        <v>176.57</v>
      </c>
      <c r="E24" s="64">
        <v>108.36896507213635</v>
      </c>
      <c r="F24" s="64">
        <v>889.35527296837961</v>
      </c>
      <c r="G24" s="64">
        <v>2287.474238040516</v>
      </c>
    </row>
    <row r="25" spans="1:7" x14ac:dyDescent="0.45">
      <c r="B25" s="64"/>
      <c r="C25" s="64"/>
      <c r="D25" s="64"/>
      <c r="E25" s="64"/>
      <c r="F25" s="64"/>
      <c r="G25" s="64"/>
    </row>
    <row r="26" spans="1:7" x14ac:dyDescent="0.45">
      <c r="A26" t="s">
        <v>28</v>
      </c>
      <c r="B26" s="64">
        <v>134</v>
      </c>
      <c r="C26" s="64">
        <v>1461.0926633612162</v>
      </c>
      <c r="D26" s="64">
        <v>89.88345873150277</v>
      </c>
      <c r="E26" s="64">
        <v>47.625658427249128</v>
      </c>
      <c r="F26" s="64">
        <v>3178</v>
      </c>
      <c r="G26" s="64">
        <v>4910.6017805199681</v>
      </c>
    </row>
    <row r="27" spans="1:7" x14ac:dyDescent="0.45">
      <c r="A27" t="s">
        <v>47</v>
      </c>
      <c r="B27" s="64">
        <v>443</v>
      </c>
      <c r="C27" s="64">
        <v>1139.3848451796757</v>
      </c>
      <c r="D27" s="64">
        <v>696.198125</v>
      </c>
      <c r="E27" s="64">
        <v>36.284306068434297</v>
      </c>
      <c r="F27" s="64">
        <v>878</v>
      </c>
      <c r="G27" s="64">
        <v>3192.8672762481101</v>
      </c>
    </row>
    <row r="28" spans="1:7" x14ac:dyDescent="0.45">
      <c r="A28" t="s">
        <v>30</v>
      </c>
      <c r="B28" s="64">
        <v>532</v>
      </c>
      <c r="C28" s="64">
        <v>2046.9656308157278</v>
      </c>
      <c r="D28" s="64">
        <v>606.97436784261083</v>
      </c>
      <c r="E28" s="64">
        <v>36.284306068434297</v>
      </c>
      <c r="F28" s="64">
        <v>2969</v>
      </c>
      <c r="G28" s="64">
        <v>6191.224304726773</v>
      </c>
    </row>
    <row r="29" spans="1:7" x14ac:dyDescent="0.45">
      <c r="A29" t="s">
        <v>31</v>
      </c>
      <c r="B29" s="64">
        <v>1222</v>
      </c>
      <c r="C29" s="64">
        <v>3891.2426874333423</v>
      </c>
      <c r="D29" s="64">
        <v>1022.4731092835303</v>
      </c>
      <c r="E29" s="64">
        <v>55.009502305603469</v>
      </c>
      <c r="F29" s="64">
        <v>4542</v>
      </c>
      <c r="G29" s="64">
        <v>10732.725299022477</v>
      </c>
    </row>
  </sheetData>
  <mergeCells count="3">
    <mergeCell ref="A2:D2"/>
    <mergeCell ref="B3:D3"/>
    <mergeCell ref="A13:G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FY20 Army Aviation Reimb Rates</vt:lpstr>
      <vt:lpstr>FY20 O&amp;M Breakout</vt:lpstr>
    </vt:vector>
  </TitlesOfParts>
  <Company>U.S. Department of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Levine, Jeffrey H CIV USARMY HQDA ASA FM (USA)</dc:creator>
  <cp:lastModifiedBy>McCullough, Jared A Mr CIV USA ASA FMC</cp:lastModifiedBy>
  <cp:lastPrinted>2019-10-11T16:25:17Z</cp:lastPrinted>
  <dcterms:created xsi:type="dcterms:W3CDTF">2019-10-11T15:29:02Z</dcterms:created>
  <dcterms:modified xsi:type="dcterms:W3CDTF">2019-10-30T03:17:08Z</dcterms:modified>
</cp:coreProperties>
</file>